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ปี 64\จัดทำงบ 64\รายงานผลการดำเนินโครงการปี 2564\"/>
    </mc:Choice>
  </mc:AlternateContent>
  <bookViews>
    <workbookView xWindow="0" yWindow="0" windowWidth="17970" windowHeight="7620"/>
  </bookViews>
  <sheets>
    <sheet name="รายงานผลการดำเนินโครงการปี 2564" sheetId="1" r:id="rId1"/>
  </sheets>
  <definedNames>
    <definedName name="_xlnm.Print_Titles" localSheetId="0">'รายงานผลการดำเนินโครงการปี 2564'!$2:$5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1" i="1" l="1"/>
  <c r="J171" i="1"/>
  <c r="H171" i="1"/>
  <c r="K171" i="1" s="1"/>
  <c r="I170" i="1"/>
  <c r="I172" i="1" s="1"/>
  <c r="J170" i="1"/>
  <c r="H170" i="1"/>
  <c r="E171" i="1"/>
  <c r="E170" i="1"/>
  <c r="E172" i="1" s="1"/>
  <c r="D171" i="1"/>
  <c r="D170" i="1"/>
  <c r="K187" i="1"/>
  <c r="K185" i="1"/>
  <c r="K182" i="1"/>
  <c r="K179" i="1"/>
  <c r="K170" i="1" l="1"/>
  <c r="J172" i="1"/>
  <c r="H172" i="1"/>
  <c r="E134" i="1"/>
  <c r="E136" i="1" s="1"/>
  <c r="E137" i="1" s="1"/>
  <c r="K172" i="1" l="1"/>
  <c r="E138" i="1"/>
  <c r="E139" i="1" s="1"/>
  <c r="I145" i="1"/>
  <c r="J145" i="1"/>
  <c r="I144" i="1"/>
  <c r="J144" i="1"/>
  <c r="H145" i="1"/>
  <c r="H144" i="1"/>
  <c r="E145" i="1"/>
  <c r="E144" i="1"/>
  <c r="D145" i="1"/>
  <c r="D144" i="1"/>
  <c r="K160" i="1"/>
  <c r="K159" i="1"/>
  <c r="H161" i="1"/>
  <c r="K161" i="1" s="1"/>
  <c r="E161" i="1"/>
  <c r="I158" i="1"/>
  <c r="J158" i="1"/>
  <c r="H158" i="1"/>
  <c r="K157" i="1"/>
  <c r="K156" i="1"/>
  <c r="E158" i="1"/>
  <c r="I155" i="1"/>
  <c r="J155" i="1"/>
  <c r="H155" i="1"/>
  <c r="K154" i="1"/>
  <c r="K153" i="1"/>
  <c r="K151" i="1"/>
  <c r="K150" i="1"/>
  <c r="I152" i="1"/>
  <c r="J152" i="1"/>
  <c r="H152" i="1"/>
  <c r="E152" i="1"/>
  <c r="K148" i="1"/>
  <c r="K147" i="1"/>
  <c r="J149" i="1"/>
  <c r="I149" i="1"/>
  <c r="H149" i="1"/>
  <c r="E149" i="1"/>
  <c r="I146" i="1" l="1"/>
  <c r="K144" i="1"/>
  <c r="K158" i="1"/>
  <c r="K145" i="1"/>
  <c r="K149" i="1"/>
  <c r="K152" i="1"/>
  <c r="J146" i="1"/>
  <c r="K155" i="1"/>
  <c r="H146" i="1"/>
  <c r="G9" i="1"/>
  <c r="I28" i="1"/>
  <c r="J28" i="1"/>
  <c r="H28" i="1"/>
  <c r="H30" i="1"/>
  <c r="H27" i="1" s="1"/>
  <c r="D28" i="1"/>
  <c r="D27" i="1"/>
  <c r="E46" i="1"/>
  <c r="D46" i="1"/>
  <c r="D45" i="1"/>
  <c r="I88" i="1"/>
  <c r="J88" i="1"/>
  <c r="K88" i="1"/>
  <c r="H88" i="1"/>
  <c r="J87" i="1"/>
  <c r="H93" i="1"/>
  <c r="H87" i="1" s="1"/>
  <c r="E88" i="1"/>
  <c r="D88" i="1"/>
  <c r="I109" i="1"/>
  <c r="J109" i="1"/>
  <c r="H109" i="1"/>
  <c r="I108" i="1"/>
  <c r="J108" i="1"/>
  <c r="H108" i="1"/>
  <c r="E109" i="1"/>
  <c r="E110" i="1" s="1"/>
  <c r="D109" i="1"/>
  <c r="D108" i="1"/>
  <c r="J30" i="1"/>
  <c r="J27" i="1" s="1"/>
  <c r="I30" i="1"/>
  <c r="I27" i="1" s="1"/>
  <c r="H89" i="1" l="1"/>
  <c r="K146" i="1"/>
  <c r="H110" i="1"/>
  <c r="J29" i="1"/>
  <c r="H29" i="1"/>
  <c r="J110" i="1"/>
  <c r="I110" i="1"/>
  <c r="J89" i="1"/>
  <c r="I29" i="1"/>
  <c r="J13" i="1"/>
  <c r="J10" i="1" s="1"/>
  <c r="I13" i="1"/>
  <c r="I10" i="1" s="1"/>
  <c r="H13" i="1"/>
  <c r="H10" i="1" s="1"/>
  <c r="J12" i="1"/>
  <c r="J9" i="1" s="1"/>
  <c r="I12" i="1"/>
  <c r="H12" i="1"/>
  <c r="H9" i="1" s="1"/>
  <c r="E13" i="1"/>
  <c r="E10" i="1" s="1"/>
  <c r="D12" i="1"/>
  <c r="D9" i="1" s="1"/>
  <c r="D13" i="1"/>
  <c r="D10" i="1" s="1"/>
  <c r="D7" i="1" s="1"/>
  <c r="K21" i="1"/>
  <c r="K25" i="1"/>
  <c r="K31" i="1"/>
  <c r="K28" i="1" s="1"/>
  <c r="E31" i="1"/>
  <c r="E28" i="1" s="1"/>
  <c r="K42" i="1"/>
  <c r="K43" i="1"/>
  <c r="K39" i="1"/>
  <c r="K40" i="1"/>
  <c r="K37" i="1"/>
  <c r="K34" i="1"/>
  <c r="I93" i="1"/>
  <c r="I87" i="1" s="1"/>
  <c r="I89" i="1" s="1"/>
  <c r="E93" i="1"/>
  <c r="E87" i="1" s="1"/>
  <c r="E89" i="1" s="1"/>
  <c r="K97" i="1"/>
  <c r="K98" i="1"/>
  <c r="K99" i="1"/>
  <c r="K100" i="1"/>
  <c r="K101" i="1"/>
  <c r="K102" i="1"/>
  <c r="K103" i="1"/>
  <c r="K104" i="1"/>
  <c r="K105" i="1"/>
  <c r="K106" i="1"/>
  <c r="K107" i="1"/>
  <c r="K96" i="1"/>
  <c r="D93" i="1"/>
  <c r="D87" i="1" s="1"/>
  <c r="K124" i="1"/>
  <c r="K109" i="1" s="1"/>
  <c r="K123" i="1"/>
  <c r="K108" i="1" s="1"/>
  <c r="K55" i="1"/>
  <c r="J51" i="1"/>
  <c r="I51" i="1"/>
  <c r="H51" i="1"/>
  <c r="K66" i="1"/>
  <c r="K63" i="1"/>
  <c r="K60" i="1"/>
  <c r="K57" i="1"/>
  <c r="K54" i="1"/>
  <c r="J79" i="1"/>
  <c r="J46" i="1" s="1"/>
  <c r="I79" i="1"/>
  <c r="I46" i="1" s="1"/>
  <c r="H79" i="1"/>
  <c r="H46" i="1" s="1"/>
  <c r="K85" i="1"/>
  <c r="J83" i="1"/>
  <c r="K82" i="1"/>
  <c r="J78" i="1"/>
  <c r="I78" i="1"/>
  <c r="H78" i="1"/>
  <c r="K81" i="1"/>
  <c r="K84" i="1"/>
  <c r="K70" i="1"/>
  <c r="J69" i="1"/>
  <c r="I69" i="1"/>
  <c r="H69" i="1"/>
  <c r="K75" i="1"/>
  <c r="K72" i="1"/>
  <c r="E69" i="1"/>
  <c r="E45" i="1" s="1"/>
  <c r="E47" i="1" s="1"/>
  <c r="J7" i="1" l="1"/>
  <c r="K13" i="1"/>
  <c r="K10" i="1" s="1"/>
  <c r="I7" i="1"/>
  <c r="E7" i="1"/>
  <c r="J45" i="1"/>
  <c r="J6" i="1" s="1"/>
  <c r="H11" i="1"/>
  <c r="I14" i="1"/>
  <c r="I9" i="1"/>
  <c r="I11" i="1" s="1"/>
  <c r="K110" i="1"/>
  <c r="J11" i="1"/>
  <c r="H7" i="1"/>
  <c r="D6" i="1"/>
  <c r="K93" i="1"/>
  <c r="K87" i="1" s="1"/>
  <c r="K89" i="1" s="1"/>
  <c r="J14" i="1"/>
  <c r="H14" i="1"/>
  <c r="H45" i="1"/>
  <c r="I45" i="1"/>
  <c r="K79" i="1"/>
  <c r="K46" i="1" s="1"/>
  <c r="K7" i="1" s="1"/>
  <c r="K78" i="1"/>
  <c r="J80" i="1"/>
  <c r="K51" i="1"/>
  <c r="K83" i="1"/>
  <c r="K69" i="1"/>
  <c r="J111" i="1"/>
  <c r="I111" i="1"/>
  <c r="H111" i="1"/>
  <c r="K120" i="1"/>
  <c r="K117" i="1"/>
  <c r="K114" i="1"/>
  <c r="E111" i="1"/>
  <c r="K90" i="1"/>
  <c r="E30" i="1"/>
  <c r="K36" i="1"/>
  <c r="K33" i="1"/>
  <c r="J8" i="1" l="1"/>
  <c r="J47" i="1"/>
  <c r="K45" i="1"/>
  <c r="I47" i="1"/>
  <c r="I6" i="1"/>
  <c r="I8" i="1" s="1"/>
  <c r="H47" i="1"/>
  <c r="H6" i="1"/>
  <c r="H8" i="1" s="1"/>
  <c r="K80" i="1"/>
  <c r="K111" i="1"/>
  <c r="K30" i="1"/>
  <c r="K27" i="1" s="1"/>
  <c r="K29" i="1" s="1"/>
  <c r="K47" i="1" l="1"/>
  <c r="K12" i="1"/>
  <c r="K48" i="1"/>
  <c r="K14" i="1" l="1"/>
  <c r="K9" i="1"/>
  <c r="E27" i="1"/>
  <c r="K24" i="1"/>
  <c r="K20" i="1"/>
  <c r="K16" i="1"/>
  <c r="E12" i="1"/>
  <c r="K11" i="1" l="1"/>
  <c r="K6" i="1"/>
  <c r="K8" i="1" s="1"/>
  <c r="E14" i="1"/>
  <c r="E9" i="1"/>
  <c r="E29" i="1"/>
  <c r="E6" i="1" l="1"/>
  <c r="E8" i="1" s="1"/>
  <c r="E11" i="1"/>
</calcChain>
</file>

<file path=xl/sharedStrings.xml><?xml version="1.0" encoding="utf-8"?>
<sst xmlns="http://schemas.openxmlformats.org/spreadsheetml/2006/main" count="465" uniqueCount="153">
  <si>
    <t>ผลผลิต : ผู้สำเร็จการศึกษาด้านสังคมศาสตร์</t>
  </si>
  <si>
    <t>คณะศิลปศาสตร์</t>
  </si>
  <si>
    <t>ลำดับที่</t>
  </si>
  <si>
    <t>ชื่องาน/กิจกรรม/โครงการ</t>
  </si>
  <si>
    <t>ผลผลิต</t>
  </si>
  <si>
    <t>งบประมาณ</t>
  </si>
  <si>
    <t>งบดำเนินงาน</t>
  </si>
  <si>
    <t>รวม</t>
  </si>
  <si>
    <t>ผู้รับผิดชอบ</t>
  </si>
  <si>
    <t>หน่วยนับ</t>
  </si>
  <si>
    <t>แผน</t>
  </si>
  <si>
    <t>แหล่งงบประมาณ</t>
  </si>
  <si>
    <t>ค่าตอบแทน</t>
  </si>
  <si>
    <t>ค่าใช้สอย</t>
  </si>
  <si>
    <t>ค่าวัสดุ</t>
  </si>
  <si>
    <t>คน</t>
  </si>
  <si>
    <t>ฝ่ายบริหารและแผนฯ</t>
  </si>
  <si>
    <t>รายได้</t>
  </si>
  <si>
    <t>ผลการดำเนินการ</t>
  </si>
  <si>
    <t>คงเหลือ</t>
  </si>
  <si>
    <t>1.2 อบรมเชิงปฏิบัติการการจัดทำแผนยุทธศาสตร์ คณะศิลปศาสตร์</t>
  </si>
  <si>
    <t>ฝ่ายประกันคุณภาพ</t>
  </si>
  <si>
    <t>ระยะเวลาดำเนินโครงการ</t>
  </si>
  <si>
    <r>
      <rPr>
        <b/>
        <u/>
        <sz val="16"/>
        <color theme="1"/>
        <rFont val="TH SarabunPSK"/>
        <family val="2"/>
      </rPr>
      <t>ปรับแผน</t>
    </r>
    <r>
      <rPr>
        <b/>
        <sz val="16"/>
        <color theme="1"/>
        <rFont val="TH SarabunPSK"/>
        <family val="2"/>
      </rPr>
      <t xml:space="preserve"> อบรมเชิงปฏิบัติการการบริหารความเสี่ยง คณะศิลปศาสตร์</t>
    </r>
  </si>
  <si>
    <r>
      <rPr>
        <b/>
        <u/>
        <sz val="16"/>
        <color theme="1"/>
        <rFont val="TH SarabunPSK"/>
        <family val="2"/>
      </rPr>
      <t>ปรับแผน</t>
    </r>
    <r>
      <rPr>
        <b/>
        <sz val="16"/>
        <color theme="1"/>
        <rFont val="TH SarabunPSK"/>
        <family val="2"/>
      </rPr>
      <t xml:space="preserve"> อบรมเชิงปฏิบัติการการจัดทำแผนยุทธศาสตร์ คณะศิลปศาสตร์</t>
    </r>
  </si>
  <si>
    <r>
      <rPr>
        <b/>
        <u/>
        <sz val="16"/>
        <color theme="1"/>
        <rFont val="TH SarabunPSK"/>
        <family val="2"/>
      </rPr>
      <t>ปรับแผน</t>
    </r>
    <r>
      <rPr>
        <b/>
        <sz val="16"/>
        <color theme="1"/>
        <rFont val="TH SarabunPSK"/>
        <family val="2"/>
      </rPr>
      <t xml:space="preserve"> การจัดการความรู้ (KM)</t>
    </r>
  </si>
  <si>
    <t>1.1 อบรมเชิงปฏิบัติการการบริหารความเสี่ยง คณะศิลปศาสตร์</t>
  </si>
  <si>
    <t>12 ม๊.ค. 63</t>
  </si>
  <si>
    <t>1.3 อบรมเชิงปฏิบัติการการจัดการความรู้ (KM)</t>
  </si>
  <si>
    <t>ฝ่ายวิชาการฯ</t>
  </si>
  <si>
    <t>1.1 การตรวจประกันคุณภาพการศึกษาภายใน ระดับหลักสูตรภาษาอังกฤษเพื่อการสื่อสารสากล</t>
  </si>
  <si>
    <t>1.2 การตรวจประกันคุณภาพการศึกษาภายใน ระดับหลักสูตรการท่องเที่ยวและการโรงแรม</t>
  </si>
  <si>
    <t>1.3 การตรวจประกันคุณภาพการศึกษาภายใน ระดับสำนักงานคณะศิลปศาสตร์</t>
  </si>
  <si>
    <t>1.4 ตรวจประเมินคุณภาพการศึกษาภายใน คณะศิลปศาสตร์</t>
  </si>
  <si>
    <t>ไตรมาสที่ 4</t>
  </si>
  <si>
    <t>กรกฏาคม 2564</t>
  </si>
  <si>
    <t>สิงหาคม 2564</t>
  </si>
  <si>
    <t>โครงการส่งเสริมการเข้าร่วมแข่งขันทักษะวิชาการศิลปศาสตร์ราชมงคลแห่งประเทศไทย ครั้งที่ 6</t>
  </si>
  <si>
    <t>12 กุมภาพันธ์ 2564</t>
  </si>
  <si>
    <r>
      <rPr>
        <b/>
        <u/>
        <sz val="16"/>
        <color theme="1"/>
        <rFont val="TH SarabunPSK"/>
        <family val="2"/>
      </rPr>
      <t>งบอุดหนุน</t>
    </r>
    <r>
      <rPr>
        <b/>
        <sz val="16"/>
        <color theme="1"/>
        <rFont val="TH SarabunPSK"/>
        <family val="2"/>
      </rPr>
      <t xml:space="preserve"> : โครงการพัฒนาอาจารย์และบุคลากร 1 โครงการ</t>
    </r>
  </si>
  <si>
    <r>
      <rPr>
        <b/>
        <u/>
        <sz val="16"/>
        <color theme="1"/>
        <rFont val="TH SarabunPSK"/>
        <family val="2"/>
      </rPr>
      <t>งบอุดหนุน</t>
    </r>
    <r>
      <rPr>
        <b/>
        <sz val="16"/>
        <color theme="1"/>
        <rFont val="TH SarabunPSK"/>
        <family val="2"/>
      </rPr>
      <t xml:space="preserve"> : โครงการประกันคุณภาพการศึกษา 1 โครงการ</t>
    </r>
  </si>
  <si>
    <r>
      <rPr>
        <b/>
        <u/>
        <sz val="16"/>
        <color theme="1"/>
        <rFont val="TH SarabunPSK"/>
        <family val="2"/>
      </rPr>
      <t>งบอุดหนุน</t>
    </r>
    <r>
      <rPr>
        <b/>
        <sz val="16"/>
        <color theme="1"/>
        <rFont val="TH SarabunPSK"/>
        <family val="2"/>
      </rPr>
      <t>: โครงการพัฒนาคุณภาพการศึกษา 1 โครงการ</t>
    </r>
  </si>
  <si>
    <r>
      <t>งบอุดหนุน</t>
    </r>
    <r>
      <rPr>
        <b/>
        <sz val="16"/>
        <color theme="1"/>
        <rFont val="TH SarabunPSK"/>
        <family val="2"/>
      </rPr>
      <t xml:space="preserve"> : โครงการพัฒนาคุณภาพงานวิจัย 1 โครงการ</t>
    </r>
  </si>
  <si>
    <t>โครงการอบรมเชิงปฏิบัติการเสริมสร้างองค์ความรู้เทคนิคการเขียนผลงานทางวิจัยและผลงานทางวิชาการ</t>
  </si>
  <si>
    <t>21 พฤษภาคม 2564</t>
  </si>
  <si>
    <t>โครงการหลักสูตรการฝึกอบรมเพื่อต่ออายุใบอนุญาตมัคคุเทศก์</t>
  </si>
  <si>
    <t>1.1 การจัดการการท่องเที่ยวเพื่อคนทั้งมวล</t>
  </si>
  <si>
    <t>1.2 ความคิดเชิงบวกและแรงบันดาลใจในอาชีพมัคคุเทศก์</t>
  </si>
  <si>
    <t>1.3 เทคนิคการสร้างเรื่องเล่าในการท่องเที่ยวในรูปแบบของภาษาอังกฤษ</t>
  </si>
  <si>
    <t>11 มิถุนายน 2564</t>
  </si>
  <si>
    <t>18 มิถุนายน 2564</t>
  </si>
  <si>
    <t>25 มิถุนายน 2564</t>
  </si>
  <si>
    <t>ไตรมาสที่ 3</t>
  </si>
  <si>
    <t>แผน/ผล ปฏิบัติงานประจำปีงบประมาณ พ.ศ. 2564</t>
  </si>
  <si>
    <t>ฝ่ายวิชาการ</t>
  </si>
  <si>
    <r>
      <rPr>
        <b/>
        <u/>
        <sz val="16"/>
        <color theme="1"/>
        <rFont val="TH SarabunPSK"/>
        <family val="2"/>
      </rPr>
      <t>ปรับแผน</t>
    </r>
    <r>
      <rPr>
        <b/>
        <sz val="16"/>
        <color theme="1"/>
        <rFont val="TH SarabunPSK"/>
        <family val="2"/>
      </rPr>
      <t xml:space="preserve"> 1. โครงการพัฒนาศักยภาพ คณาจารย์ บุคลากรสายสนันสนุน คณะศิลปศาสตร์เพื่อการพัฒนาหลักสูตรระยะสั้น สู่สังคมแห่งการเรียนรู้ตลอดชีวิต (Long Life Learning) </t>
    </r>
  </si>
  <si>
    <t>1.1 การค้นหาหลักสูตรบุรณาการศาสตร์หลักสูตรระยะสั้นพันธุ์ใหม่</t>
  </si>
  <si>
    <t>1.2 การค้นหาตัวตนเพื่อการเขียนหลักสูตรใหม่สาขาวิชาการท่องเที่ยวและการโรงแรม</t>
  </si>
  <si>
    <t>1.3 การค้นหาตัวตนเพื่อการเขียนหลักสูตรใหม่สาขาวิชาภาษา</t>
  </si>
  <si>
    <t>1.4 การค้นหาตัวตนเพื่อการเขียนหลักสูตรใหม่สาขาวิชาศึกษาทั่วไป</t>
  </si>
  <si>
    <t>1.5 การค้นหาตัวตนเพื่อการเขียนหลักสูตรใหม่สาขาวิชาการจัดการกีฬา</t>
  </si>
  <si>
    <r>
      <rPr>
        <b/>
        <u/>
        <sz val="16"/>
        <color theme="1"/>
        <rFont val="TH SarabunPSK"/>
        <family val="2"/>
      </rPr>
      <t>ปรับแผน</t>
    </r>
    <r>
      <rPr>
        <b/>
        <sz val="16"/>
        <color theme="1"/>
        <rFont val="TH SarabunPSK"/>
        <family val="2"/>
      </rPr>
      <t xml:space="preserve"> 2. โครงการเตรียมความพร้อมการเข้าร่วมแข่งทักษะวิชาการศิลปศาสตร์ราชมงคลแห่งประเทศไทย </t>
    </r>
  </si>
  <si>
    <t>2.1 เตรียมความพร้อมนักศึกษาเพื่อแข่งทักษะทางวิชาการทางภาษา</t>
  </si>
  <si>
    <t>2.2 เตรียมความพร้อมนักศึกษาเพื่อแข่งทักษะทางวิชาการทางการท่องเที่ยว</t>
  </si>
  <si>
    <r>
      <rPr>
        <b/>
        <u/>
        <sz val="16"/>
        <color theme="1"/>
        <rFont val="TH SarabunPSK"/>
        <family val="2"/>
      </rPr>
      <t>ปรับแผน</t>
    </r>
    <r>
      <rPr>
        <b/>
        <sz val="16"/>
        <color theme="1"/>
        <rFont val="TH SarabunPSK"/>
        <family val="2"/>
      </rPr>
      <t xml:space="preserve"> 3. โครงการพัฒนาความรู้และประสบการณ์ สานสัมพันธ์ คณะศิลปศาสตร์</t>
    </r>
  </si>
  <si>
    <t>3.1 การถ่ายทอดความรู้และประสบการณ์ทางวิชาการและวิชาชีพ จากรุ่น สู่รุ่น</t>
  </si>
  <si>
    <t>3.2 การสร้างเครือข่ายความร่วมมือศิษย์เก่าและศิษย์ปัจจุบัน คณะศิลปศาสตร์</t>
  </si>
  <si>
    <t>7 กันยายน 2564</t>
  </si>
  <si>
    <t>8 กันยายน 2564</t>
  </si>
  <si>
    <t>สาขาภาษ</t>
  </si>
  <si>
    <t>สาขาการท่องเที่ยว</t>
  </si>
  <si>
    <t>4 กันยายน 2564</t>
  </si>
  <si>
    <t>5 กันยายน 2564</t>
  </si>
  <si>
    <t>4 - 5 กันยายน 2564</t>
  </si>
  <si>
    <t>ฝ่ายกิจการนักศึกษาฯ</t>
  </si>
  <si>
    <t>6 กันยายน 2564</t>
  </si>
  <si>
    <t>9 กันยายน 2564</t>
  </si>
  <si>
    <t>10 กันยายน 2564</t>
  </si>
  <si>
    <t>11 กันยายน 2564</t>
  </si>
  <si>
    <t>6 - 11 กันยายน 2564</t>
  </si>
  <si>
    <t>สาขาภาษา</t>
  </si>
  <si>
    <t>สาขาศึกษาทั่วไป</t>
  </si>
  <si>
    <t>สาขาการจัดการกีฬา</t>
  </si>
  <si>
    <t>1.1 มัคคุเทศก์ดูนก</t>
  </si>
  <si>
    <r>
      <rPr>
        <b/>
        <u/>
        <sz val="16"/>
        <color theme="1"/>
        <rFont val="TH SarabunPSK"/>
        <family val="2"/>
      </rPr>
      <t>ปรับแผน</t>
    </r>
    <r>
      <rPr>
        <b/>
        <sz val="16"/>
        <color theme="1"/>
        <rFont val="TH SarabunPSK"/>
        <family val="2"/>
      </rPr>
      <t xml:space="preserve"> โครงการฝึกอบรมความรู้เชิงปฏิบัติการด้านวิชาการแก่มัคคุเทศก์</t>
    </r>
  </si>
  <si>
    <t>28 - 29 สิงหาคม 2564</t>
  </si>
  <si>
    <t>29 - 29 สิงหาคม 2564</t>
  </si>
  <si>
    <t>1.1 เทคนิคการเขียน เพื่อส่งผลงานวิจัยเพื่อสู่ตำแหน่งทางวิชาการ</t>
  </si>
  <si>
    <t>1.2 เทคนิคการเขียน เพื่อส่งผลงานวิชาการเพื่อสู่ตำแหน่งทางวิชาการ</t>
  </si>
  <si>
    <t>1.3 คลินิกแก้ไขผลงานวิจัยเพื่อส่งตีพิมพ์บทความวิจัย</t>
  </si>
  <si>
    <t>1.4 คลินิกแก้ไขผลงานวิจัยเพื่อส่งตีพิมพ์บทความวิชาการ</t>
  </si>
  <si>
    <r>
      <rPr>
        <b/>
        <u/>
        <sz val="16"/>
        <color theme="1"/>
        <rFont val="TH SarabunPSK"/>
        <family val="2"/>
      </rPr>
      <t>ปรับแผน</t>
    </r>
    <r>
      <rPr>
        <b/>
        <sz val="16"/>
        <color theme="1"/>
        <rFont val="TH SarabunPSK"/>
        <family val="2"/>
      </rPr>
      <t xml:space="preserve"> โครงการอบรมเชิงปฏิบัติการเสริมสร้างองค์ความรู้เทคนิคการเขียนผลงานวิจัยและผลงานทางวิชาการ</t>
    </r>
  </si>
  <si>
    <t>12 กันยายน 2564</t>
  </si>
  <si>
    <t>11 - 12 กันยายน 2564</t>
  </si>
  <si>
    <r>
      <rPr>
        <b/>
        <u val="double"/>
        <sz val="16"/>
        <color theme="1"/>
        <rFont val="TH SarabunPSK"/>
        <family val="2"/>
      </rPr>
      <t>งบอดุหนุน</t>
    </r>
    <r>
      <rPr>
        <b/>
        <sz val="16"/>
        <color theme="1"/>
        <rFont val="TH SarabunPSK"/>
        <family val="2"/>
      </rPr>
      <t xml:space="preserve"> : โครงการผลงานการให้บริการวิชการ 1 โครงการ</t>
    </r>
  </si>
  <si>
    <t>โครงการเพื่อการตรวจประกันคุณภาพการศึกษา ประจำปีการศึกษา 2563 (ทำเอกสารปรับแผนแล้ว)</t>
  </si>
  <si>
    <t>10 มิถุนายน 2564</t>
  </si>
  <si>
    <t>28 - 29 มิถุนายน 2564</t>
  </si>
  <si>
    <t>21 , 23 กรกฎาคม 2564</t>
  </si>
  <si>
    <t>30 ก.ค. และ 5-6 ส.ค. 64</t>
  </si>
  <si>
    <t>27 พฤศจิกายน 2564</t>
  </si>
  <si>
    <t>4 ธันวาคม 2563</t>
  </si>
  <si>
    <t>31 มีนาคม 2564</t>
  </si>
  <si>
    <t>31 มีนาคม 3364</t>
  </si>
  <si>
    <t>ไตรมาสที่ 1 และ 2</t>
  </si>
  <si>
    <t>ตลอดทั้งปีงบประมาณ</t>
  </si>
  <si>
    <t>ไตรมาสที่ 2 และ 3</t>
  </si>
  <si>
    <t xml:space="preserve">ผลผลิต : ผู้สำเร็จการศึกษาด้านสังคมศาสตร์ กิจกรรมต่างๆที่ใช้งบดำเนินงานของคณะ </t>
  </si>
  <si>
    <r>
      <rPr>
        <b/>
        <u val="double"/>
        <sz val="16"/>
        <color theme="1"/>
        <rFont val="TH SarabunPSK"/>
        <family val="2"/>
      </rPr>
      <t>งบอดุหนุน</t>
    </r>
    <r>
      <rPr>
        <b/>
        <sz val="16"/>
        <color theme="1"/>
        <rFont val="TH SarabunPSK"/>
        <family val="2"/>
      </rPr>
      <t xml:space="preserve"> : โครงการการหารายได้ของคณะศิลปศาสตร์</t>
    </r>
  </si>
  <si>
    <t>โครงการอบรมเชิงปฏิบัติการเพื่อเตรียมสอบบรรจุข้าราชการพลเรือน (โครงการหารายได้)</t>
  </si>
  <si>
    <t>เงินส่วนที่เหลือหักเข้าเป็นเงินได้ของคณะศิลปศาสตร์</t>
  </si>
  <si>
    <t>รายรับค่าลงทะเบียน (49 คน * 120 บาท)</t>
  </si>
  <si>
    <t>ราจ่ายทั้งหมด</t>
  </si>
  <si>
    <t>สรุปประมาณการรายรับมากกว่ารายจ่าย (5,880 - 2,694 = 3}186)</t>
  </si>
  <si>
    <r>
      <t xml:space="preserve"> </t>
    </r>
    <r>
      <rPr>
        <b/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เงินโบนัสความชอบของผู้รับผิดชอบโครงการ (ร้อยละ 30 ของกำไรสุทธิของโครงการ)</t>
    </r>
  </si>
  <si>
    <r>
      <rPr>
        <b/>
        <sz val="16"/>
        <color theme="1"/>
        <rFont val="TH SarabunPSK"/>
        <family val="2"/>
      </rPr>
      <t xml:space="preserve"> </t>
    </r>
    <r>
      <rPr>
        <b/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ค่าตอบแทนวิทยากร (ภายใน 3 คน * 600 บาท * 1 วัน , (ภายใน 3 คน * 200 บาท * 1 วัน)</t>
    </r>
  </si>
  <si>
    <r>
      <rPr>
        <b/>
        <sz val="16"/>
        <color theme="1"/>
        <rFont val="TH SarabunPSK"/>
        <family val="2"/>
      </rPr>
      <t xml:space="preserve"> </t>
    </r>
    <r>
      <rPr>
        <b/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เงินบำรุงที่ต้องนำส่งมหาวิทยาลัย 5 % ของรายรับ</t>
    </r>
  </si>
  <si>
    <t>อาจารย์ยศกร วรรณวิจิตร ผู้รับผิดชอบโครงการ</t>
  </si>
  <si>
    <t>ดำเนินการไตรมาสที่ 4 (วันที่ 14 - 15 สิงหาคม 2564)</t>
  </si>
  <si>
    <t>ผลการดำเนินงาน</t>
  </si>
  <si>
    <t>อาจารย์วสันต์ รัตนากร</t>
  </si>
  <si>
    <t>กิจกรรมบริหารจัดการกลยุทธ์การเงินระดับคณะ</t>
  </si>
  <si>
    <t>1 ตุลาคม 2563</t>
  </si>
  <si>
    <t>5 มีนาคม 2564</t>
  </si>
  <si>
    <t>ดร.นันทวัน ศรีปะนะ</t>
  </si>
  <si>
    <t>กิจกรรมการพัฒนาหลักสูตรคณะศิลปศาสตร์</t>
  </si>
  <si>
    <t>16 มีนาคม 2564</t>
  </si>
  <si>
    <t>กิจกรรมอบรมเชิงปฏิบัติการสร้างคอนเทนต์ให้ทรงพลังด้วยอินโฟกราฟิก</t>
  </si>
  <si>
    <t>26 และ 30 มีนาคม 2564</t>
  </si>
  <si>
    <t>ดร.ปิยะภรณ์ บุญช่วยรอด</t>
  </si>
  <si>
    <t>กิจกรรมการเตรียมความพร้อมนักศึกษาใหม่ของคณะศิลปศาสตร์</t>
  </si>
  <si>
    <t>30 มิถุนายน 2564</t>
  </si>
  <si>
    <t>กิจกรรมส่งเสริมการเพิ่มพูนทักษะทางวิชาการนักศึกษาด้านการจัดเลี้ยงในพิธีลงนามความร่วมมือทางวิชาการ
คณะศิลปศาสตร์และบริษัท SNP</t>
  </si>
  <si>
    <r>
      <rPr>
        <b/>
        <u/>
        <sz val="16"/>
        <color theme="1"/>
        <rFont val="TH SarabunPSK"/>
        <family val="2"/>
      </rPr>
      <t>ปรับแผน</t>
    </r>
    <r>
      <rPr>
        <b/>
        <sz val="16"/>
        <color theme="1"/>
        <rFont val="TH SarabunPSK"/>
        <family val="2"/>
      </rPr>
      <t xml:space="preserve"> โครงการบริหารจัดการกลยุทธ์ระดับคณะ</t>
    </r>
  </si>
  <si>
    <t>ผลผลิต : ผู้สำเร็จการศึกษาด้านวิทยาศาสตร์และเทคโนโลยี (โครงการอุดหนุนสมทบค่าใช้จ่ายกองทุนนักศึกษา)</t>
  </si>
  <si>
    <t>โครงการศิษย์อำลาครูศิลปศาสตร์ รุ่น 14</t>
  </si>
  <si>
    <t>อาจารย์ปิยะภรณ์ บุญช่วยรอด</t>
  </si>
  <si>
    <t>15 มีนาคม 2564</t>
  </si>
  <si>
    <t>โครงการวันเจ้าฟ้าจักรพงษภูวนารถ ประจำปีการศึกษา 2564</t>
  </si>
  <si>
    <t>13 มิถุนายน 2564</t>
  </si>
  <si>
    <t>โครงการเข้าร่วมการแข่งขันกีฬาอินทนิลเกมส์</t>
  </si>
  <si>
    <t>11 , 18 กันยายน 2564</t>
  </si>
  <si>
    <t>โครงการอบรมการประกันคุณภาพสำหรับนักศึกษา ปีการศึกษา 2564</t>
  </si>
  <si>
    <t>คงเหลือ.</t>
  </si>
  <si>
    <t>ว่าที่ร้อยตรีถิรเดช ธาดาชัยปกรณ์</t>
  </si>
  <si>
    <t>21 สิงหาคม 25564</t>
  </si>
  <si>
    <t>20 สิงหาคม 2564</t>
  </si>
  <si>
    <t>โครงการอนุรักษ์พันธุกรรมพืชอันเนื่องมาจากพระราชดำริ สมเด็จพระเทพรัตนราชสุดา สยามบรมราชกุมารี มหาวิทยาลัยเทคโนโลยีราชมงคลตะวันออก ประจำปีการศึกษา พ.ศ. 2564</t>
  </si>
  <si>
    <t>แผ่นดิน</t>
  </si>
  <si>
    <t>27 สิงหาคม 2564</t>
  </si>
  <si>
    <t>โครงการศิลปศาสตร์บูชาครู</t>
  </si>
  <si>
    <t>โครงการสานสัมพันธ์พี่น้อง ประจำปี 2564</t>
  </si>
  <si>
    <t>งดดำเนินการ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</si>
</sst>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u val="double"/>
      <sz val="16"/>
      <color theme="1"/>
      <name val="TH SarabunPSK"/>
      <family val="2"/>
    </font>
    <font>
      <u/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3" fillId="0" borderId="4" xfId="0" applyFont="1" applyBorder="1" applyAlignment="1">
      <alignment horizontal="center"/>
    </xf>
    <xf numFmtId="0" fontId="2" fillId="0" borderId="9" xfId="0" applyFont="1" applyBorder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0" fontId="3" fillId="0" borderId="4" xfId="0" applyFont="1" applyBorder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15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4" fontId="2" fillId="0" borderId="1" xfId="0" applyNumberFormat="1" applyFont="1" applyBorder="1"/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 vertical="center"/>
    </xf>
    <xf numFmtId="15" fontId="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15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/>
    <xf numFmtId="0" fontId="2" fillId="3" borderId="4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5" fontId="2" fillId="3" borderId="1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2" fillId="4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4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/>
    <xf numFmtId="4" fontId="3" fillId="6" borderId="1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center"/>
    </xf>
    <xf numFmtId="4" fontId="3" fillId="6" borderId="5" xfId="0" applyNumberFormat="1" applyFont="1" applyFill="1" applyBorder="1" applyAlignment="1">
      <alignment horizontal="center" vertical="center"/>
    </xf>
    <xf numFmtId="0" fontId="3" fillId="6" borderId="5" xfId="0" applyFont="1" applyFill="1" applyBorder="1"/>
    <xf numFmtId="4" fontId="3" fillId="6" borderId="5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0" fontId="5" fillId="6" borderId="1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3" fillId="6" borderId="6" xfId="0" applyNumberFormat="1" applyFont="1" applyFill="1" applyBorder="1" applyAlignment="1">
      <alignment horizontal="center"/>
    </xf>
    <xf numFmtId="0" fontId="2" fillId="6" borderId="6" xfId="0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4" fontId="2" fillId="6" borderId="1" xfId="0" applyNumberFormat="1" applyFont="1" applyFill="1" applyBorder="1" applyAlignment="1">
      <alignment horizontal="center"/>
    </xf>
    <xf numFmtId="0" fontId="2" fillId="6" borderId="8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4" fontId="2" fillId="6" borderId="1" xfId="0" applyNumberFormat="1" applyFont="1" applyFill="1" applyBorder="1"/>
    <xf numFmtId="4" fontId="3" fillId="6" borderId="1" xfId="0" applyNumberFormat="1" applyFont="1" applyFill="1" applyBorder="1"/>
    <xf numFmtId="4" fontId="5" fillId="6" borderId="1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/>
    <xf numFmtId="0" fontId="2" fillId="2" borderId="1" xfId="0" applyFont="1" applyFill="1" applyBorder="1"/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1" xfId="0" applyFont="1" applyFill="1" applyBorder="1"/>
    <xf numFmtId="49" fontId="3" fillId="3" borderId="1" xfId="0" applyNumberFormat="1" applyFont="1" applyFill="1" applyBorder="1"/>
    <xf numFmtId="0" fontId="3" fillId="3" borderId="7" xfId="0" applyFont="1" applyFill="1" applyBorder="1"/>
    <xf numFmtId="0" fontId="3" fillId="3" borderId="5" xfId="0" applyFont="1" applyFill="1" applyBorder="1" applyAlignment="1">
      <alignment horizontal="center"/>
    </xf>
    <xf numFmtId="4" fontId="3" fillId="3" borderId="5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5" xfId="0" applyFont="1" applyFill="1" applyBorder="1"/>
    <xf numFmtId="0" fontId="2" fillId="7" borderId="0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2" fillId="7" borderId="0" xfId="0" applyFont="1" applyFill="1"/>
    <xf numFmtId="4" fontId="2" fillId="7" borderId="0" xfId="0" applyNumberFormat="1" applyFont="1" applyFill="1" applyAlignment="1">
      <alignment horizontal="center" vertical="center"/>
    </xf>
    <xf numFmtId="4" fontId="2" fillId="7" borderId="0" xfId="0" applyNumberFormat="1" applyFont="1" applyFill="1"/>
    <xf numFmtId="0" fontId="3" fillId="6" borderId="10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horizontal="center" vertical="center" wrapText="1"/>
    </xf>
    <xf numFmtId="4" fontId="3" fillId="5" borderId="6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/>
    </xf>
    <xf numFmtId="4" fontId="2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"/>
  <sheetViews>
    <sheetView tabSelected="1" topLeftCell="A162" zoomScale="70" zoomScaleNormal="70" workbookViewId="0">
      <selection activeCell="B168" sqref="B168"/>
    </sheetView>
  </sheetViews>
  <sheetFormatPr defaultRowHeight="24"/>
  <cols>
    <col min="1" max="1" width="6" style="14" customWidth="1"/>
    <col min="2" max="2" width="97.140625" style="1" bestFit="1" customWidth="1"/>
    <col min="3" max="4" width="8.7109375" style="1" customWidth="1"/>
    <col min="5" max="5" width="12.5703125" style="15" customWidth="1"/>
    <col min="6" max="6" width="12" style="1" customWidth="1"/>
    <col min="7" max="7" width="20.85546875" style="1" customWidth="1"/>
    <col min="8" max="11" width="14.5703125" style="16" customWidth="1"/>
    <col min="12" max="12" width="28.5703125" style="1" customWidth="1"/>
    <col min="13" max="16384" width="9.140625" style="1"/>
  </cols>
  <sheetData>
    <row r="1" spans="1:12" ht="27.75">
      <c r="A1" s="149" t="s">
        <v>53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27.75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27.75">
      <c r="A3" s="149" t="s">
        <v>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s="2" customFormat="1" ht="39.75" customHeight="1">
      <c r="A4" s="134" t="s">
        <v>2</v>
      </c>
      <c r="B4" s="143" t="s">
        <v>3</v>
      </c>
      <c r="C4" s="143" t="s">
        <v>4</v>
      </c>
      <c r="D4" s="143"/>
      <c r="E4" s="143" t="s">
        <v>5</v>
      </c>
      <c r="F4" s="143"/>
      <c r="G4" s="134" t="s">
        <v>22</v>
      </c>
      <c r="H4" s="135" t="s">
        <v>6</v>
      </c>
      <c r="I4" s="136"/>
      <c r="J4" s="137"/>
      <c r="K4" s="138" t="s">
        <v>7</v>
      </c>
      <c r="L4" s="134" t="s">
        <v>8</v>
      </c>
    </row>
    <row r="5" spans="1:12" s="4" customFormat="1" ht="45.75" customHeight="1">
      <c r="A5" s="134"/>
      <c r="B5" s="143"/>
      <c r="C5" s="62" t="s">
        <v>9</v>
      </c>
      <c r="D5" s="63" t="s">
        <v>10</v>
      </c>
      <c r="E5" s="64" t="s">
        <v>10</v>
      </c>
      <c r="F5" s="62" t="s">
        <v>11</v>
      </c>
      <c r="G5" s="134"/>
      <c r="H5" s="65" t="s">
        <v>12</v>
      </c>
      <c r="I5" s="65" t="s">
        <v>13</v>
      </c>
      <c r="J5" s="65" t="s">
        <v>14</v>
      </c>
      <c r="K5" s="139"/>
      <c r="L5" s="134"/>
    </row>
    <row r="6" spans="1:12">
      <c r="A6" s="140" t="s">
        <v>0</v>
      </c>
      <c r="B6" s="140"/>
      <c r="C6" s="57" t="s">
        <v>15</v>
      </c>
      <c r="D6" s="57">
        <f>D9+D27+D45+D87+D108</f>
        <v>371</v>
      </c>
      <c r="E6" s="58">
        <f>E9+E27+E45+E87+E108</f>
        <v>260100</v>
      </c>
      <c r="F6" s="57" t="s">
        <v>17</v>
      </c>
      <c r="G6" s="57" t="s">
        <v>105</v>
      </c>
      <c r="H6" s="59">
        <f>H9+H27+H45+H87+H108</f>
        <v>184200</v>
      </c>
      <c r="I6" s="59">
        <f t="shared" ref="I6:K6" si="0">I9+I27+I45+I87+I108</f>
        <v>25560</v>
      </c>
      <c r="J6" s="59">
        <f t="shared" si="0"/>
        <v>50340</v>
      </c>
      <c r="K6" s="59">
        <f t="shared" si="0"/>
        <v>260100</v>
      </c>
      <c r="L6" s="61"/>
    </row>
    <row r="7" spans="1:12">
      <c r="A7" s="60"/>
      <c r="B7" s="57" t="s">
        <v>18</v>
      </c>
      <c r="C7" s="57" t="s">
        <v>15</v>
      </c>
      <c r="D7" s="57">
        <f>D10+D28+D46+D88+D109</f>
        <v>370</v>
      </c>
      <c r="E7" s="58">
        <f>E10+E28+E46+E88+E109</f>
        <v>258093</v>
      </c>
      <c r="F7" s="57"/>
      <c r="G7" s="61"/>
      <c r="H7" s="59">
        <f>H10+H28+H46+H88+H109</f>
        <v>184200</v>
      </c>
      <c r="I7" s="59">
        <f t="shared" ref="I7:K7" si="1">I10+I28+I46+I88+I109</f>
        <v>25560</v>
      </c>
      <c r="J7" s="59">
        <f t="shared" si="1"/>
        <v>48333</v>
      </c>
      <c r="K7" s="59">
        <f t="shared" si="1"/>
        <v>258093</v>
      </c>
      <c r="L7" s="61"/>
    </row>
    <row r="8" spans="1:12">
      <c r="A8" s="60"/>
      <c r="B8" s="57" t="s">
        <v>19</v>
      </c>
      <c r="C8" s="57"/>
      <c r="D8" s="57"/>
      <c r="E8" s="58">
        <f>E6-E7</f>
        <v>2007</v>
      </c>
      <c r="F8" s="57"/>
      <c r="G8" s="61"/>
      <c r="H8" s="59">
        <f>H6-H7</f>
        <v>0</v>
      </c>
      <c r="I8" s="59">
        <f t="shared" ref="I8:K8" si="2">I6-I7</f>
        <v>0</v>
      </c>
      <c r="J8" s="59">
        <f t="shared" si="2"/>
        <v>2007</v>
      </c>
      <c r="K8" s="59">
        <f t="shared" si="2"/>
        <v>2007</v>
      </c>
      <c r="L8" s="61"/>
    </row>
    <row r="9" spans="1:12" s="4" customFormat="1">
      <c r="A9" s="141" t="s">
        <v>39</v>
      </c>
      <c r="B9" s="142"/>
      <c r="C9" s="66" t="s">
        <v>15</v>
      </c>
      <c r="D9" s="66">
        <f>D12</f>
        <v>90</v>
      </c>
      <c r="E9" s="67">
        <f>E12</f>
        <v>34700</v>
      </c>
      <c r="F9" s="66" t="s">
        <v>17</v>
      </c>
      <c r="G9" s="66" t="str">
        <f>G12</f>
        <v>ไตรมาสที่ 1 และ 2</v>
      </c>
      <c r="H9" s="69">
        <f>H12</f>
        <v>14400</v>
      </c>
      <c r="I9" s="69">
        <f t="shared" ref="I9:K9" si="3">I12</f>
        <v>19800</v>
      </c>
      <c r="J9" s="69">
        <f t="shared" si="3"/>
        <v>500</v>
      </c>
      <c r="K9" s="69">
        <f t="shared" si="3"/>
        <v>34700</v>
      </c>
      <c r="L9" s="68"/>
    </row>
    <row r="10" spans="1:12" s="4" customFormat="1">
      <c r="A10" s="70"/>
      <c r="B10" s="71"/>
      <c r="C10" s="66" t="s">
        <v>15</v>
      </c>
      <c r="D10" s="72">
        <f>D13</f>
        <v>98</v>
      </c>
      <c r="E10" s="73">
        <f>E13</f>
        <v>34693</v>
      </c>
      <c r="F10" s="72"/>
      <c r="G10" s="74"/>
      <c r="H10" s="75">
        <f>H13</f>
        <v>14400</v>
      </c>
      <c r="I10" s="75">
        <f t="shared" ref="I10:K10" si="4">I13</f>
        <v>19800</v>
      </c>
      <c r="J10" s="75">
        <f t="shared" si="4"/>
        <v>493</v>
      </c>
      <c r="K10" s="75">
        <f t="shared" si="4"/>
        <v>34693</v>
      </c>
      <c r="L10" s="74"/>
    </row>
    <row r="11" spans="1:12" s="4" customFormat="1">
      <c r="A11" s="70"/>
      <c r="B11" s="71"/>
      <c r="C11" s="72"/>
      <c r="D11" s="72"/>
      <c r="E11" s="73">
        <f>E9-E10</f>
        <v>7</v>
      </c>
      <c r="F11" s="72"/>
      <c r="G11" s="74"/>
      <c r="H11" s="75">
        <f>H9-H10</f>
        <v>0</v>
      </c>
      <c r="I11" s="75">
        <f t="shared" ref="I11:K11" si="5">I9-I10</f>
        <v>0</v>
      </c>
      <c r="J11" s="75">
        <f t="shared" si="5"/>
        <v>7</v>
      </c>
      <c r="K11" s="75">
        <f t="shared" si="5"/>
        <v>7</v>
      </c>
      <c r="L11" s="74"/>
    </row>
    <row r="12" spans="1:12" s="4" customFormat="1">
      <c r="A12" s="11">
        <v>1</v>
      </c>
      <c r="B12" s="111" t="s">
        <v>133</v>
      </c>
      <c r="C12" s="112" t="s">
        <v>15</v>
      </c>
      <c r="D12" s="112">
        <f>D16+D20+D24</f>
        <v>90</v>
      </c>
      <c r="E12" s="113">
        <f>E15+E19+E23</f>
        <v>34700</v>
      </c>
      <c r="F12" s="112" t="s">
        <v>17</v>
      </c>
      <c r="G12" s="112" t="s">
        <v>104</v>
      </c>
      <c r="H12" s="113">
        <f>H16+H20+H24</f>
        <v>14400</v>
      </c>
      <c r="I12" s="113">
        <f>I16+I20+I24</f>
        <v>19800</v>
      </c>
      <c r="J12" s="113">
        <f>J20</f>
        <v>500</v>
      </c>
      <c r="K12" s="114">
        <f>H12+I12+J12</f>
        <v>34700</v>
      </c>
      <c r="L12" s="112" t="s">
        <v>16</v>
      </c>
    </row>
    <row r="13" spans="1:12" s="4" customFormat="1">
      <c r="A13" s="17"/>
      <c r="B13" s="115" t="s">
        <v>18</v>
      </c>
      <c r="C13" s="112"/>
      <c r="D13" s="112">
        <f>D17+D21+D25</f>
        <v>98</v>
      </c>
      <c r="E13" s="113">
        <f>E17+E21+E25</f>
        <v>34693</v>
      </c>
      <c r="F13" s="112" t="s">
        <v>17</v>
      </c>
      <c r="G13" s="116"/>
      <c r="H13" s="113">
        <f>H17+H21+H25</f>
        <v>14400</v>
      </c>
      <c r="I13" s="113">
        <f>I17+I21+I25</f>
        <v>19800</v>
      </c>
      <c r="J13" s="113">
        <f>J21</f>
        <v>493</v>
      </c>
      <c r="K13" s="114">
        <f>K17+K21+K25</f>
        <v>34693</v>
      </c>
      <c r="L13" s="112"/>
    </row>
    <row r="14" spans="1:12" s="4" customFormat="1">
      <c r="A14" s="17"/>
      <c r="B14" s="115" t="s">
        <v>19</v>
      </c>
      <c r="C14" s="112"/>
      <c r="D14" s="112"/>
      <c r="E14" s="113">
        <f>E12-E13</f>
        <v>7</v>
      </c>
      <c r="F14" s="116"/>
      <c r="G14" s="116"/>
      <c r="H14" s="113">
        <f>H12-H13</f>
        <v>0</v>
      </c>
      <c r="I14" s="113">
        <f t="shared" ref="I14:K14" si="6">I12-I13</f>
        <v>0</v>
      </c>
      <c r="J14" s="113">
        <f t="shared" si="6"/>
        <v>7</v>
      </c>
      <c r="K14" s="113">
        <f t="shared" si="6"/>
        <v>7</v>
      </c>
      <c r="L14" s="112"/>
    </row>
    <row r="15" spans="1:12">
      <c r="A15" s="5"/>
      <c r="B15" s="51" t="s">
        <v>26</v>
      </c>
      <c r="C15" s="42" t="s">
        <v>15</v>
      </c>
      <c r="D15" s="42">
        <v>25</v>
      </c>
      <c r="E15" s="44">
        <v>9100</v>
      </c>
      <c r="F15" s="42" t="s">
        <v>17</v>
      </c>
      <c r="G15" s="55">
        <v>23095</v>
      </c>
      <c r="H15" s="44"/>
      <c r="I15" s="44"/>
      <c r="J15" s="44"/>
      <c r="K15" s="44"/>
      <c r="L15" s="42"/>
    </row>
    <row r="16" spans="1:12" s="4" customFormat="1">
      <c r="A16" s="17"/>
      <c r="B16" s="50" t="s">
        <v>23</v>
      </c>
      <c r="C16" s="34" t="s">
        <v>15</v>
      </c>
      <c r="D16" s="34">
        <v>25</v>
      </c>
      <c r="E16" s="35">
        <v>9100</v>
      </c>
      <c r="F16" s="42" t="s">
        <v>17</v>
      </c>
      <c r="G16" s="49" t="s">
        <v>102</v>
      </c>
      <c r="H16" s="35">
        <v>3600</v>
      </c>
      <c r="I16" s="35">
        <v>5500</v>
      </c>
      <c r="J16" s="35">
        <v>0</v>
      </c>
      <c r="K16" s="35">
        <f>SUM(H16:J16)</f>
        <v>9100</v>
      </c>
      <c r="L16" s="34" t="s">
        <v>16</v>
      </c>
    </row>
    <row r="17" spans="1:12">
      <c r="A17" s="5"/>
      <c r="B17" s="38" t="s">
        <v>18</v>
      </c>
      <c r="C17" s="42"/>
      <c r="D17" s="42">
        <v>33</v>
      </c>
      <c r="E17" s="44">
        <v>9100</v>
      </c>
      <c r="F17" s="42"/>
      <c r="G17" s="49" t="s">
        <v>103</v>
      </c>
      <c r="H17" s="44">
        <v>3600</v>
      </c>
      <c r="I17" s="44">
        <v>5500</v>
      </c>
      <c r="J17" s="44">
        <v>0</v>
      </c>
      <c r="K17" s="44">
        <v>9100</v>
      </c>
      <c r="L17" s="42"/>
    </row>
    <row r="18" spans="1:12" s="4" customFormat="1">
      <c r="A18" s="17"/>
      <c r="B18" s="38" t="s">
        <v>19</v>
      </c>
      <c r="C18" s="34"/>
      <c r="D18" s="34"/>
      <c r="E18" s="35">
        <v>0</v>
      </c>
      <c r="F18" s="34"/>
      <c r="G18" s="49"/>
      <c r="H18" s="35">
        <v>0</v>
      </c>
      <c r="I18" s="35">
        <v>0</v>
      </c>
      <c r="J18" s="35">
        <v>0</v>
      </c>
      <c r="K18" s="35">
        <v>0</v>
      </c>
      <c r="L18" s="34"/>
    </row>
    <row r="19" spans="1:12">
      <c r="A19" s="5"/>
      <c r="B19" s="51" t="s">
        <v>20</v>
      </c>
      <c r="C19" s="42" t="s">
        <v>15</v>
      </c>
      <c r="D19" s="42">
        <v>37</v>
      </c>
      <c r="E19" s="44">
        <v>16500</v>
      </c>
      <c r="F19" s="42" t="s">
        <v>17</v>
      </c>
      <c r="G19" s="53" t="s">
        <v>27</v>
      </c>
      <c r="H19" s="44"/>
      <c r="I19" s="44"/>
      <c r="J19" s="44"/>
      <c r="K19" s="44"/>
      <c r="L19" s="42"/>
    </row>
    <row r="20" spans="1:12" s="4" customFormat="1">
      <c r="A20" s="17"/>
      <c r="B20" s="50" t="s">
        <v>24</v>
      </c>
      <c r="C20" s="34" t="s">
        <v>15</v>
      </c>
      <c r="D20" s="34">
        <v>40</v>
      </c>
      <c r="E20" s="35">
        <v>16500</v>
      </c>
      <c r="F20" s="42" t="s">
        <v>17</v>
      </c>
      <c r="G20" s="49" t="s">
        <v>101</v>
      </c>
      <c r="H20" s="35">
        <v>7200</v>
      </c>
      <c r="I20" s="35">
        <v>8800</v>
      </c>
      <c r="J20" s="35">
        <v>500</v>
      </c>
      <c r="K20" s="35">
        <f>SUM(H20:J20)</f>
        <v>16500</v>
      </c>
      <c r="L20" s="34" t="s">
        <v>16</v>
      </c>
    </row>
    <row r="21" spans="1:12">
      <c r="A21" s="5"/>
      <c r="B21" s="38" t="s">
        <v>18</v>
      </c>
      <c r="C21" s="42"/>
      <c r="D21" s="42">
        <v>40</v>
      </c>
      <c r="E21" s="44">
        <v>16493</v>
      </c>
      <c r="F21" s="42"/>
      <c r="G21" s="54" t="s">
        <v>101</v>
      </c>
      <c r="H21" s="44">
        <v>7200</v>
      </c>
      <c r="I21" s="44">
        <v>8800</v>
      </c>
      <c r="J21" s="44">
        <v>493</v>
      </c>
      <c r="K21" s="44">
        <f>SUM(H21:J21)</f>
        <v>16493</v>
      </c>
      <c r="L21" s="42"/>
    </row>
    <row r="22" spans="1:12" s="4" customFormat="1">
      <c r="A22" s="17"/>
      <c r="B22" s="38" t="s">
        <v>19</v>
      </c>
      <c r="C22" s="34"/>
      <c r="D22" s="34"/>
      <c r="E22" s="35">
        <v>7</v>
      </c>
      <c r="F22" s="34"/>
      <c r="G22" s="49"/>
      <c r="H22" s="35">
        <v>0</v>
      </c>
      <c r="I22" s="35">
        <v>0</v>
      </c>
      <c r="J22" s="35">
        <v>7</v>
      </c>
      <c r="K22" s="35">
        <v>7</v>
      </c>
      <c r="L22" s="34"/>
    </row>
    <row r="23" spans="1:12">
      <c r="A23" s="5"/>
      <c r="B23" s="51" t="s">
        <v>28</v>
      </c>
      <c r="C23" s="42" t="s">
        <v>15</v>
      </c>
      <c r="D23" s="42">
        <v>25</v>
      </c>
      <c r="E23" s="44">
        <v>9100</v>
      </c>
      <c r="F23" s="42" t="s">
        <v>17</v>
      </c>
      <c r="G23" s="55">
        <v>23081</v>
      </c>
      <c r="H23" s="44"/>
      <c r="I23" s="44"/>
      <c r="J23" s="44"/>
      <c r="K23" s="44"/>
      <c r="L23" s="42"/>
    </row>
    <row r="24" spans="1:12" s="4" customFormat="1" ht="24.75" customHeight="1">
      <c r="A24" s="17"/>
      <c r="B24" s="50" t="s">
        <v>25</v>
      </c>
      <c r="C24" s="34" t="s">
        <v>15</v>
      </c>
      <c r="D24" s="34">
        <v>25</v>
      </c>
      <c r="E24" s="35">
        <v>9100</v>
      </c>
      <c r="F24" s="42" t="s">
        <v>17</v>
      </c>
      <c r="G24" s="49" t="s">
        <v>100</v>
      </c>
      <c r="H24" s="35">
        <v>3600</v>
      </c>
      <c r="I24" s="35">
        <v>5500</v>
      </c>
      <c r="J24" s="35">
        <v>0</v>
      </c>
      <c r="K24" s="35">
        <f>SUM(H24:J24)</f>
        <v>9100</v>
      </c>
      <c r="L24" s="34" t="s">
        <v>16</v>
      </c>
    </row>
    <row r="25" spans="1:12">
      <c r="A25" s="5"/>
      <c r="B25" s="38" t="s">
        <v>18</v>
      </c>
      <c r="C25" s="42"/>
      <c r="D25" s="42">
        <v>25</v>
      </c>
      <c r="E25" s="44">
        <v>9100</v>
      </c>
      <c r="F25" s="42"/>
      <c r="G25" s="49" t="s">
        <v>100</v>
      </c>
      <c r="H25" s="44">
        <v>3600</v>
      </c>
      <c r="I25" s="44">
        <v>5500</v>
      </c>
      <c r="J25" s="44">
        <v>0</v>
      </c>
      <c r="K25" s="44">
        <f>SUM(H25:J25)</f>
        <v>9100</v>
      </c>
      <c r="L25" s="42"/>
    </row>
    <row r="26" spans="1:12" s="4" customFormat="1">
      <c r="A26" s="18"/>
      <c r="B26" s="38" t="s">
        <v>19</v>
      </c>
      <c r="C26" s="34"/>
      <c r="D26" s="34"/>
      <c r="E26" s="35">
        <v>0</v>
      </c>
      <c r="F26" s="34"/>
      <c r="G26" s="49"/>
      <c r="H26" s="35">
        <v>0</v>
      </c>
      <c r="I26" s="35">
        <v>0</v>
      </c>
      <c r="J26" s="35">
        <v>0</v>
      </c>
      <c r="K26" s="35">
        <v>0</v>
      </c>
      <c r="L26" s="34"/>
    </row>
    <row r="27" spans="1:12" s="4" customFormat="1">
      <c r="A27" s="147" t="s">
        <v>40</v>
      </c>
      <c r="B27" s="147"/>
      <c r="C27" s="66" t="s">
        <v>15</v>
      </c>
      <c r="D27" s="66">
        <f>D30</f>
        <v>40</v>
      </c>
      <c r="E27" s="67">
        <f>E30</f>
        <v>40000</v>
      </c>
      <c r="F27" s="68"/>
      <c r="G27" s="66" t="s">
        <v>34</v>
      </c>
      <c r="H27" s="69">
        <f>H30</f>
        <v>32400</v>
      </c>
      <c r="I27" s="69">
        <f t="shared" ref="I27:K27" si="7">I30</f>
        <v>5060</v>
      </c>
      <c r="J27" s="69">
        <f t="shared" si="7"/>
        <v>2540</v>
      </c>
      <c r="K27" s="69">
        <f t="shared" si="7"/>
        <v>40000</v>
      </c>
      <c r="L27" s="68"/>
    </row>
    <row r="28" spans="1:12" s="4" customFormat="1">
      <c r="A28" s="76"/>
      <c r="B28" s="77" t="s">
        <v>18</v>
      </c>
      <c r="C28" s="66"/>
      <c r="D28" s="66">
        <f>D31</f>
        <v>40</v>
      </c>
      <c r="E28" s="67">
        <f>E31</f>
        <v>40000</v>
      </c>
      <c r="F28" s="68"/>
      <c r="G28" s="68"/>
      <c r="H28" s="69">
        <f>H31</f>
        <v>32400</v>
      </c>
      <c r="I28" s="69">
        <f t="shared" ref="I28:K28" si="8">I31</f>
        <v>5060</v>
      </c>
      <c r="J28" s="69">
        <f t="shared" si="8"/>
        <v>2540</v>
      </c>
      <c r="K28" s="69">
        <f t="shared" si="8"/>
        <v>40000</v>
      </c>
      <c r="L28" s="68"/>
    </row>
    <row r="29" spans="1:12" s="4" customFormat="1">
      <c r="A29" s="76"/>
      <c r="B29" s="77" t="s">
        <v>19</v>
      </c>
      <c r="C29" s="66"/>
      <c r="D29" s="66"/>
      <c r="E29" s="67">
        <f>E27-E28</f>
        <v>0</v>
      </c>
      <c r="F29" s="68"/>
      <c r="G29" s="68"/>
      <c r="H29" s="69">
        <f>H27-H28</f>
        <v>0</v>
      </c>
      <c r="I29" s="69">
        <f t="shared" ref="I29:K29" si="9">I27-I28</f>
        <v>0</v>
      </c>
      <c r="J29" s="69">
        <f t="shared" si="9"/>
        <v>0</v>
      </c>
      <c r="K29" s="69">
        <f t="shared" si="9"/>
        <v>0</v>
      </c>
      <c r="L29" s="68"/>
    </row>
    <row r="30" spans="1:12" s="4" customFormat="1">
      <c r="A30" s="11">
        <v>1</v>
      </c>
      <c r="B30" s="50" t="s">
        <v>95</v>
      </c>
      <c r="C30" s="34" t="s">
        <v>15</v>
      </c>
      <c r="D30" s="34">
        <v>40</v>
      </c>
      <c r="E30" s="35">
        <f>E33+E36+E39+E42</f>
        <v>40000</v>
      </c>
      <c r="F30" s="34" t="s">
        <v>17</v>
      </c>
      <c r="G30" s="34" t="s">
        <v>34</v>
      </c>
      <c r="H30" s="37">
        <f>H33+H36+H39+H42</f>
        <v>32400</v>
      </c>
      <c r="I30" s="37">
        <f>I33</f>
        <v>5060</v>
      </c>
      <c r="J30" s="37">
        <f>J33+J36+J39+J42</f>
        <v>2540</v>
      </c>
      <c r="K30" s="37">
        <f>SUM(H30:J30)</f>
        <v>40000</v>
      </c>
      <c r="L30" s="34" t="s">
        <v>21</v>
      </c>
    </row>
    <row r="31" spans="1:12">
      <c r="A31" s="5"/>
      <c r="B31" s="38" t="s">
        <v>18</v>
      </c>
      <c r="C31" s="34"/>
      <c r="D31" s="34">
        <v>40</v>
      </c>
      <c r="E31" s="35">
        <f>E34+E37+E40+E43</f>
        <v>40000</v>
      </c>
      <c r="F31" s="109"/>
      <c r="G31" s="109"/>
      <c r="H31" s="37">
        <v>32400</v>
      </c>
      <c r="I31" s="37">
        <v>5060</v>
      </c>
      <c r="J31" s="37">
        <v>2540</v>
      </c>
      <c r="K31" s="37">
        <f>SUM(H31:J31)</f>
        <v>40000</v>
      </c>
      <c r="L31" s="42"/>
    </row>
    <row r="32" spans="1:12" s="4" customFormat="1">
      <c r="A32" s="17"/>
      <c r="B32" s="38" t="s">
        <v>19</v>
      </c>
      <c r="C32" s="34"/>
      <c r="D32" s="34"/>
      <c r="E32" s="35"/>
      <c r="F32" s="109"/>
      <c r="G32" s="109"/>
      <c r="H32" s="37">
        <v>0</v>
      </c>
      <c r="I32" s="37">
        <v>0</v>
      </c>
      <c r="J32" s="37">
        <v>0</v>
      </c>
      <c r="K32" s="37">
        <v>0</v>
      </c>
      <c r="L32" s="34"/>
    </row>
    <row r="33" spans="1:13" s="4" customFormat="1">
      <c r="A33" s="17"/>
      <c r="B33" s="39" t="s">
        <v>30</v>
      </c>
      <c r="C33" s="42" t="s">
        <v>15</v>
      </c>
      <c r="D33" s="42">
        <v>23</v>
      </c>
      <c r="E33" s="44">
        <v>15080</v>
      </c>
      <c r="F33" s="42" t="s">
        <v>17</v>
      </c>
      <c r="G33" s="45" t="s">
        <v>35</v>
      </c>
      <c r="H33" s="46">
        <v>9000</v>
      </c>
      <c r="I33" s="46">
        <v>5060</v>
      </c>
      <c r="J33" s="46">
        <v>1020</v>
      </c>
      <c r="K33" s="46">
        <f>H33+I33+J33</f>
        <v>15080</v>
      </c>
      <c r="L33" s="34"/>
    </row>
    <row r="34" spans="1:13" s="4" customFormat="1">
      <c r="A34" s="17"/>
      <c r="B34" s="40" t="s">
        <v>18</v>
      </c>
      <c r="C34" s="42" t="s">
        <v>15</v>
      </c>
      <c r="D34" s="42">
        <v>24</v>
      </c>
      <c r="E34" s="44">
        <v>15080</v>
      </c>
      <c r="F34" s="53" t="s">
        <v>17</v>
      </c>
      <c r="G34" s="54" t="s">
        <v>96</v>
      </c>
      <c r="H34" s="46">
        <v>9000</v>
      </c>
      <c r="I34" s="46">
        <v>5060</v>
      </c>
      <c r="J34" s="46">
        <v>1020</v>
      </c>
      <c r="K34" s="46">
        <f>SUM(H34:J34)</f>
        <v>15080</v>
      </c>
      <c r="L34" s="34"/>
    </row>
    <row r="35" spans="1:13" s="4" customFormat="1">
      <c r="A35" s="17"/>
      <c r="B35" s="40" t="s">
        <v>19</v>
      </c>
      <c r="C35" s="42"/>
      <c r="D35" s="42"/>
      <c r="E35" s="44">
        <v>0</v>
      </c>
      <c r="F35" s="53"/>
      <c r="G35" s="54"/>
      <c r="H35" s="46">
        <v>0</v>
      </c>
      <c r="I35" s="46">
        <v>0</v>
      </c>
      <c r="J35" s="46">
        <v>0</v>
      </c>
      <c r="K35" s="46">
        <v>0</v>
      </c>
      <c r="L35" s="34"/>
    </row>
    <row r="36" spans="1:13" s="4" customFormat="1">
      <c r="A36" s="17"/>
      <c r="B36" s="39" t="s">
        <v>31</v>
      </c>
      <c r="C36" s="42" t="s">
        <v>15</v>
      </c>
      <c r="D36" s="42">
        <v>16</v>
      </c>
      <c r="E36" s="44">
        <v>13240</v>
      </c>
      <c r="F36" s="53" t="s">
        <v>17</v>
      </c>
      <c r="G36" s="54" t="s">
        <v>35</v>
      </c>
      <c r="H36" s="46">
        <v>12600</v>
      </c>
      <c r="I36" s="46">
        <v>0</v>
      </c>
      <c r="J36" s="46">
        <v>640</v>
      </c>
      <c r="K36" s="46">
        <f>H36+I36+J36</f>
        <v>13240</v>
      </c>
      <c r="L36" s="34"/>
    </row>
    <row r="37" spans="1:13" s="4" customFormat="1">
      <c r="A37" s="17"/>
      <c r="B37" s="40" t="s">
        <v>18</v>
      </c>
      <c r="C37" s="42" t="s">
        <v>15</v>
      </c>
      <c r="D37" s="42">
        <v>18</v>
      </c>
      <c r="E37" s="44">
        <v>13240</v>
      </c>
      <c r="F37" s="53" t="s">
        <v>17</v>
      </c>
      <c r="G37" s="54" t="s">
        <v>97</v>
      </c>
      <c r="H37" s="46">
        <v>12600</v>
      </c>
      <c r="I37" s="46">
        <v>0</v>
      </c>
      <c r="J37" s="46">
        <v>640</v>
      </c>
      <c r="K37" s="46">
        <f>SUM(H37:J37)</f>
        <v>13240</v>
      </c>
      <c r="L37" s="34"/>
    </row>
    <row r="38" spans="1:13" s="4" customFormat="1">
      <c r="A38" s="17"/>
      <c r="B38" s="40" t="s">
        <v>19</v>
      </c>
      <c r="C38" s="42"/>
      <c r="D38" s="42"/>
      <c r="E38" s="44">
        <v>0</v>
      </c>
      <c r="F38" s="53"/>
      <c r="G38" s="54"/>
      <c r="H38" s="46">
        <v>0</v>
      </c>
      <c r="I38" s="46">
        <v>0</v>
      </c>
      <c r="J38" s="46">
        <v>0</v>
      </c>
      <c r="K38" s="46">
        <v>0</v>
      </c>
      <c r="L38" s="34"/>
    </row>
    <row r="39" spans="1:13" s="4" customFormat="1">
      <c r="A39" s="17"/>
      <c r="B39" s="39" t="s">
        <v>32</v>
      </c>
      <c r="C39" s="42" t="s">
        <v>15</v>
      </c>
      <c r="D39" s="42">
        <v>16</v>
      </c>
      <c r="E39" s="44">
        <v>4000</v>
      </c>
      <c r="F39" s="53" t="s">
        <v>17</v>
      </c>
      <c r="G39" s="54" t="s">
        <v>36</v>
      </c>
      <c r="H39" s="46">
        <v>3600</v>
      </c>
      <c r="I39" s="46">
        <v>0</v>
      </c>
      <c r="J39" s="46">
        <v>400</v>
      </c>
      <c r="K39" s="46">
        <f>SUM(H39:J39)</f>
        <v>4000</v>
      </c>
      <c r="L39" s="34"/>
    </row>
    <row r="40" spans="1:13" s="4" customFormat="1">
      <c r="A40" s="17"/>
      <c r="B40" s="40" t="s">
        <v>18</v>
      </c>
      <c r="C40" s="42" t="s">
        <v>15</v>
      </c>
      <c r="D40" s="42">
        <v>16</v>
      </c>
      <c r="E40" s="44">
        <v>4000</v>
      </c>
      <c r="F40" s="53" t="s">
        <v>17</v>
      </c>
      <c r="G40" s="54" t="s">
        <v>98</v>
      </c>
      <c r="H40" s="46">
        <v>3600</v>
      </c>
      <c r="I40" s="46">
        <v>0</v>
      </c>
      <c r="J40" s="46">
        <v>400</v>
      </c>
      <c r="K40" s="46">
        <f>SUM(H40:J40)</f>
        <v>4000</v>
      </c>
      <c r="L40" s="34"/>
    </row>
    <row r="41" spans="1:13" s="4" customFormat="1">
      <c r="A41" s="17"/>
      <c r="B41" s="40" t="s">
        <v>19</v>
      </c>
      <c r="C41" s="42"/>
      <c r="D41" s="42"/>
      <c r="E41" s="44">
        <v>0</v>
      </c>
      <c r="F41" s="53"/>
      <c r="G41" s="54"/>
      <c r="H41" s="46">
        <v>0</v>
      </c>
      <c r="I41" s="46">
        <v>0</v>
      </c>
      <c r="J41" s="46">
        <v>0</v>
      </c>
      <c r="K41" s="46">
        <v>0</v>
      </c>
      <c r="L41" s="34"/>
    </row>
    <row r="42" spans="1:13" s="4" customFormat="1">
      <c r="A42" s="17"/>
      <c r="B42" s="39" t="s">
        <v>33</v>
      </c>
      <c r="C42" s="42" t="s">
        <v>15</v>
      </c>
      <c r="D42" s="42">
        <v>30</v>
      </c>
      <c r="E42" s="44">
        <v>7680</v>
      </c>
      <c r="F42" s="53" t="s">
        <v>17</v>
      </c>
      <c r="G42" s="54" t="s">
        <v>36</v>
      </c>
      <c r="H42" s="46">
        <v>7200</v>
      </c>
      <c r="I42" s="46">
        <v>0</v>
      </c>
      <c r="J42" s="46">
        <v>480</v>
      </c>
      <c r="K42" s="46">
        <f>SUM(H42:J42)</f>
        <v>7680</v>
      </c>
      <c r="L42" s="34"/>
    </row>
    <row r="43" spans="1:13">
      <c r="A43" s="5"/>
      <c r="B43" s="40" t="s">
        <v>18</v>
      </c>
      <c r="C43" s="42" t="s">
        <v>15</v>
      </c>
      <c r="D43" s="42">
        <v>35</v>
      </c>
      <c r="E43" s="44">
        <v>7680</v>
      </c>
      <c r="F43" s="53" t="s">
        <v>17</v>
      </c>
      <c r="G43" s="54" t="s">
        <v>99</v>
      </c>
      <c r="H43" s="46">
        <v>7200</v>
      </c>
      <c r="I43" s="46">
        <v>0</v>
      </c>
      <c r="J43" s="46">
        <v>480</v>
      </c>
      <c r="K43" s="46">
        <f>SUM(H43:J43)</f>
        <v>7680</v>
      </c>
      <c r="L43" s="42"/>
      <c r="M43" s="10"/>
    </row>
    <row r="44" spans="1:13">
      <c r="A44" s="5"/>
      <c r="B44" s="56" t="s">
        <v>19</v>
      </c>
      <c r="C44" s="42"/>
      <c r="D44" s="42"/>
      <c r="E44" s="44">
        <v>0</v>
      </c>
      <c r="F44" s="42"/>
      <c r="G44" s="45"/>
      <c r="H44" s="46">
        <v>0</v>
      </c>
      <c r="I44" s="46">
        <v>0</v>
      </c>
      <c r="J44" s="46">
        <v>0</v>
      </c>
      <c r="K44" s="46">
        <v>0</v>
      </c>
      <c r="L44" s="42"/>
      <c r="M44" s="10"/>
    </row>
    <row r="45" spans="1:13" s="4" customFormat="1">
      <c r="A45" s="147" t="s">
        <v>41</v>
      </c>
      <c r="B45" s="147"/>
      <c r="C45" s="66" t="s">
        <v>15</v>
      </c>
      <c r="D45" s="66">
        <f>D51+D69+D78</f>
        <v>127</v>
      </c>
      <c r="E45" s="67">
        <f>E51+E69+E78</f>
        <v>105900</v>
      </c>
      <c r="F45" s="68"/>
      <c r="G45" s="66" t="s">
        <v>34</v>
      </c>
      <c r="H45" s="69">
        <f>H51+H69+H78</f>
        <v>69000</v>
      </c>
      <c r="I45" s="69">
        <f t="shared" ref="I45:K45" si="10">I51+I69+I78</f>
        <v>0</v>
      </c>
      <c r="J45" s="69">
        <f t="shared" si="10"/>
        <v>36900</v>
      </c>
      <c r="K45" s="69">
        <f t="shared" si="10"/>
        <v>105900</v>
      </c>
      <c r="L45" s="68"/>
    </row>
    <row r="46" spans="1:13" s="4" customFormat="1">
      <c r="A46" s="76"/>
      <c r="B46" s="77" t="s">
        <v>18</v>
      </c>
      <c r="C46" s="66"/>
      <c r="D46" s="66">
        <f>D52+D70+D79</f>
        <v>127</v>
      </c>
      <c r="E46" s="67">
        <f>E52+E70+E79</f>
        <v>103900</v>
      </c>
      <c r="F46" s="68"/>
      <c r="G46" s="68"/>
      <c r="H46" s="69">
        <f>H52+H70+H79</f>
        <v>69000</v>
      </c>
      <c r="I46" s="69">
        <f t="shared" ref="I46:K46" si="11">I52+I70+I79</f>
        <v>0</v>
      </c>
      <c r="J46" s="69">
        <f t="shared" si="11"/>
        <v>34900</v>
      </c>
      <c r="K46" s="69">
        <f t="shared" si="11"/>
        <v>103900</v>
      </c>
      <c r="L46" s="68"/>
    </row>
    <row r="47" spans="1:13" s="4" customFormat="1">
      <c r="A47" s="76"/>
      <c r="B47" s="77" t="s">
        <v>19</v>
      </c>
      <c r="C47" s="66"/>
      <c r="D47" s="66"/>
      <c r="E47" s="67">
        <f>E45-E46</f>
        <v>2000</v>
      </c>
      <c r="F47" s="68"/>
      <c r="G47" s="68"/>
      <c r="H47" s="69">
        <f>H45-H46</f>
        <v>0</v>
      </c>
      <c r="I47" s="69">
        <f t="shared" ref="I47:K47" si="12">I45-I46</f>
        <v>0</v>
      </c>
      <c r="J47" s="69">
        <f t="shared" si="12"/>
        <v>2000</v>
      </c>
      <c r="K47" s="69">
        <f t="shared" si="12"/>
        <v>2000</v>
      </c>
      <c r="L47" s="68"/>
    </row>
    <row r="48" spans="1:13" s="4" customFormat="1">
      <c r="A48" s="11">
        <v>1</v>
      </c>
      <c r="B48" s="26" t="s">
        <v>37</v>
      </c>
      <c r="C48" s="22" t="s">
        <v>15</v>
      </c>
      <c r="D48" s="22">
        <v>24</v>
      </c>
      <c r="E48" s="23">
        <v>105900</v>
      </c>
      <c r="F48" s="22" t="s">
        <v>17</v>
      </c>
      <c r="G48" s="29" t="s">
        <v>38</v>
      </c>
      <c r="H48" s="25">
        <v>0</v>
      </c>
      <c r="I48" s="25">
        <v>101860</v>
      </c>
      <c r="J48" s="25">
        <v>4040</v>
      </c>
      <c r="K48" s="25">
        <f>I48+J48</f>
        <v>105900</v>
      </c>
      <c r="L48" s="22" t="s">
        <v>29</v>
      </c>
    </row>
    <row r="49" spans="1:12" s="4" customFormat="1">
      <c r="A49" s="17"/>
      <c r="B49" s="21" t="s">
        <v>18</v>
      </c>
      <c r="C49" s="22"/>
      <c r="D49" s="22"/>
      <c r="E49" s="23"/>
      <c r="F49" s="22"/>
      <c r="G49" s="24"/>
      <c r="H49" s="25"/>
      <c r="I49" s="25"/>
      <c r="J49" s="25"/>
      <c r="K49" s="25"/>
      <c r="L49" s="22"/>
    </row>
    <row r="50" spans="1:12" s="4" customFormat="1">
      <c r="A50" s="17"/>
      <c r="B50" s="21" t="s">
        <v>19</v>
      </c>
      <c r="C50" s="22"/>
      <c r="D50" s="22"/>
      <c r="E50" s="23"/>
      <c r="F50" s="22"/>
      <c r="G50" s="24"/>
      <c r="H50" s="25"/>
      <c r="I50" s="25"/>
      <c r="J50" s="25"/>
      <c r="K50" s="25"/>
      <c r="L50" s="22"/>
    </row>
    <row r="51" spans="1:12" s="4" customFormat="1" ht="48">
      <c r="A51" s="17"/>
      <c r="B51" s="33" t="s">
        <v>55</v>
      </c>
      <c r="C51" s="43" t="s">
        <v>15</v>
      </c>
      <c r="D51" s="43">
        <v>65</v>
      </c>
      <c r="E51" s="35">
        <v>69100</v>
      </c>
      <c r="F51" s="43" t="s">
        <v>17</v>
      </c>
      <c r="G51" s="49" t="s">
        <v>79</v>
      </c>
      <c r="H51" s="35">
        <f>H54+H57+H60+H63+H66</f>
        <v>42000</v>
      </c>
      <c r="I51" s="35">
        <f t="shared" ref="I51" si="13">I54+I57+I60+I63+I66</f>
        <v>0</v>
      </c>
      <c r="J51" s="35">
        <f>J54+J57+J60+J63+J66</f>
        <v>27100</v>
      </c>
      <c r="K51" s="35">
        <f>SUM(H51:J51)</f>
        <v>69100</v>
      </c>
      <c r="L51" s="43" t="s">
        <v>29</v>
      </c>
    </row>
    <row r="52" spans="1:12" s="4" customFormat="1">
      <c r="A52" s="17"/>
      <c r="B52" s="38" t="s">
        <v>18</v>
      </c>
      <c r="C52" s="34" t="s">
        <v>15</v>
      </c>
      <c r="D52" s="34">
        <v>65</v>
      </c>
      <c r="E52" s="35">
        <v>69100</v>
      </c>
      <c r="F52" s="42"/>
      <c r="G52" s="48" t="s">
        <v>79</v>
      </c>
      <c r="H52" s="37">
        <v>42000</v>
      </c>
      <c r="I52" s="37">
        <v>0</v>
      </c>
      <c r="J52" s="37">
        <v>27100</v>
      </c>
      <c r="K52" s="37">
        <v>69100</v>
      </c>
      <c r="L52" s="34"/>
    </row>
    <row r="53" spans="1:12" s="4" customFormat="1">
      <c r="A53" s="17"/>
      <c r="B53" s="38" t="s">
        <v>19</v>
      </c>
      <c r="C53" s="34"/>
      <c r="D53" s="34"/>
      <c r="E53" s="35">
        <v>0</v>
      </c>
      <c r="F53" s="42"/>
      <c r="G53" s="48"/>
      <c r="H53" s="37">
        <v>0</v>
      </c>
      <c r="I53" s="37">
        <v>0</v>
      </c>
      <c r="J53" s="37">
        <v>0</v>
      </c>
      <c r="K53" s="37">
        <v>0</v>
      </c>
      <c r="L53" s="34"/>
    </row>
    <row r="54" spans="1:12" s="4" customFormat="1">
      <c r="A54" s="17"/>
      <c r="B54" s="39" t="s">
        <v>56</v>
      </c>
      <c r="C54" s="42" t="s">
        <v>15</v>
      </c>
      <c r="D54" s="42">
        <v>13</v>
      </c>
      <c r="E54" s="44">
        <v>13820</v>
      </c>
      <c r="F54" s="42" t="s">
        <v>17</v>
      </c>
      <c r="G54" s="47" t="s">
        <v>75</v>
      </c>
      <c r="H54" s="46">
        <v>8400</v>
      </c>
      <c r="I54" s="46">
        <v>0</v>
      </c>
      <c r="J54" s="46">
        <v>5420</v>
      </c>
      <c r="K54" s="46">
        <f>SUM(H54:J54)</f>
        <v>13820</v>
      </c>
      <c r="L54" s="42"/>
    </row>
    <row r="55" spans="1:12" s="4" customFormat="1">
      <c r="A55" s="17"/>
      <c r="B55" s="40" t="s">
        <v>18</v>
      </c>
      <c r="C55" s="42" t="s">
        <v>15</v>
      </c>
      <c r="D55" s="42">
        <v>13</v>
      </c>
      <c r="E55" s="44">
        <v>13820</v>
      </c>
      <c r="F55" s="42"/>
      <c r="G55" s="47" t="s">
        <v>75</v>
      </c>
      <c r="H55" s="46">
        <v>8400</v>
      </c>
      <c r="I55" s="46">
        <v>0</v>
      </c>
      <c r="J55" s="46">
        <v>5420</v>
      </c>
      <c r="K55" s="46">
        <f>SUM(H55:J55)</f>
        <v>13820</v>
      </c>
      <c r="L55" s="42"/>
    </row>
    <row r="56" spans="1:12" s="4" customFormat="1">
      <c r="A56" s="17"/>
      <c r="B56" s="40" t="s">
        <v>19</v>
      </c>
      <c r="C56" s="42"/>
      <c r="D56" s="42"/>
      <c r="E56" s="44">
        <v>0</v>
      </c>
      <c r="F56" s="42"/>
      <c r="G56" s="47"/>
      <c r="H56" s="46">
        <v>0</v>
      </c>
      <c r="I56" s="46">
        <v>0</v>
      </c>
      <c r="J56" s="46">
        <v>0</v>
      </c>
      <c r="K56" s="46">
        <v>0</v>
      </c>
      <c r="L56" s="42"/>
    </row>
    <row r="57" spans="1:12" s="4" customFormat="1">
      <c r="A57" s="17"/>
      <c r="B57" s="39" t="s">
        <v>57</v>
      </c>
      <c r="C57" s="42" t="s">
        <v>15</v>
      </c>
      <c r="D57" s="42">
        <v>13</v>
      </c>
      <c r="E57" s="44">
        <v>13820</v>
      </c>
      <c r="F57" s="42" t="s">
        <v>17</v>
      </c>
      <c r="G57" s="47" t="s">
        <v>68</v>
      </c>
      <c r="H57" s="46">
        <v>8400</v>
      </c>
      <c r="I57" s="46">
        <v>0</v>
      </c>
      <c r="J57" s="46">
        <v>5420</v>
      </c>
      <c r="K57" s="46">
        <f>SUM(H57:J57)</f>
        <v>13820</v>
      </c>
      <c r="L57" s="42" t="s">
        <v>70</v>
      </c>
    </row>
    <row r="58" spans="1:12" s="4" customFormat="1">
      <c r="A58" s="17"/>
      <c r="B58" s="40" t="s">
        <v>18</v>
      </c>
      <c r="C58" s="42" t="s">
        <v>15</v>
      </c>
      <c r="D58" s="42">
        <v>13</v>
      </c>
      <c r="E58" s="44">
        <v>13820</v>
      </c>
      <c r="F58" s="42"/>
      <c r="G58" s="47" t="s">
        <v>68</v>
      </c>
      <c r="H58" s="46">
        <v>8400</v>
      </c>
      <c r="I58" s="46">
        <v>0</v>
      </c>
      <c r="J58" s="46">
        <v>5420</v>
      </c>
      <c r="K58" s="46">
        <v>13820</v>
      </c>
      <c r="L58" s="42"/>
    </row>
    <row r="59" spans="1:12" s="4" customFormat="1">
      <c r="A59" s="17"/>
      <c r="B59" s="40" t="s">
        <v>19</v>
      </c>
      <c r="C59" s="42"/>
      <c r="D59" s="42"/>
      <c r="E59" s="44">
        <v>0</v>
      </c>
      <c r="F59" s="42"/>
      <c r="G59" s="47"/>
      <c r="H59" s="46">
        <v>0</v>
      </c>
      <c r="I59" s="46">
        <v>0</v>
      </c>
      <c r="J59" s="46">
        <v>0</v>
      </c>
      <c r="K59" s="46">
        <v>0</v>
      </c>
      <c r="L59" s="42"/>
    </row>
    <row r="60" spans="1:12" s="4" customFormat="1">
      <c r="A60" s="17"/>
      <c r="B60" s="39" t="s">
        <v>58</v>
      </c>
      <c r="C60" s="42" t="s">
        <v>15</v>
      </c>
      <c r="D60" s="42">
        <v>13</v>
      </c>
      <c r="E60" s="44">
        <v>13820</v>
      </c>
      <c r="F60" s="42" t="s">
        <v>17</v>
      </c>
      <c r="G60" s="47" t="s">
        <v>76</v>
      </c>
      <c r="H60" s="46">
        <v>8400</v>
      </c>
      <c r="I60" s="46">
        <v>0</v>
      </c>
      <c r="J60" s="46">
        <v>5420</v>
      </c>
      <c r="K60" s="46">
        <f>SUM(H60:J60)</f>
        <v>13820</v>
      </c>
      <c r="L60" s="42" t="s">
        <v>80</v>
      </c>
    </row>
    <row r="61" spans="1:12" s="4" customFormat="1">
      <c r="A61" s="17"/>
      <c r="B61" s="40" t="s">
        <v>18</v>
      </c>
      <c r="C61" s="42" t="s">
        <v>15</v>
      </c>
      <c r="D61" s="42">
        <v>13</v>
      </c>
      <c r="E61" s="44">
        <v>13820</v>
      </c>
      <c r="F61" s="42"/>
      <c r="G61" s="47" t="s">
        <v>76</v>
      </c>
      <c r="H61" s="46">
        <v>8400</v>
      </c>
      <c r="I61" s="46">
        <v>0</v>
      </c>
      <c r="J61" s="46">
        <v>5420</v>
      </c>
      <c r="K61" s="46">
        <v>13820</v>
      </c>
      <c r="L61" s="42"/>
    </row>
    <row r="62" spans="1:12" s="4" customFormat="1">
      <c r="A62" s="17"/>
      <c r="B62" s="40" t="s">
        <v>19</v>
      </c>
      <c r="C62" s="42"/>
      <c r="D62" s="42"/>
      <c r="E62" s="44">
        <v>0</v>
      </c>
      <c r="F62" s="42"/>
      <c r="G62" s="47"/>
      <c r="H62" s="46">
        <v>0</v>
      </c>
      <c r="I62" s="46">
        <v>0</v>
      </c>
      <c r="J62" s="46">
        <v>0</v>
      </c>
      <c r="K62" s="46">
        <v>0</v>
      </c>
      <c r="L62" s="42"/>
    </row>
    <row r="63" spans="1:12" s="4" customFormat="1">
      <c r="A63" s="17"/>
      <c r="B63" s="39" t="s">
        <v>59</v>
      </c>
      <c r="C63" s="42" t="s">
        <v>15</v>
      </c>
      <c r="D63" s="42">
        <v>13</v>
      </c>
      <c r="E63" s="44">
        <v>13820</v>
      </c>
      <c r="F63" s="42" t="s">
        <v>17</v>
      </c>
      <c r="G63" s="47" t="s">
        <v>77</v>
      </c>
      <c r="H63" s="46">
        <v>8400</v>
      </c>
      <c r="I63" s="46">
        <v>0</v>
      </c>
      <c r="J63" s="46">
        <v>5420</v>
      </c>
      <c r="K63" s="46">
        <f>SUM(H63:J63)</f>
        <v>13820</v>
      </c>
      <c r="L63" s="42" t="s">
        <v>81</v>
      </c>
    </row>
    <row r="64" spans="1:12" s="4" customFormat="1">
      <c r="A64" s="17"/>
      <c r="B64" s="40" t="s">
        <v>18</v>
      </c>
      <c r="C64" s="42" t="s">
        <v>15</v>
      </c>
      <c r="D64" s="42">
        <v>13</v>
      </c>
      <c r="E64" s="44">
        <v>13820</v>
      </c>
      <c r="F64" s="42"/>
      <c r="G64" s="47" t="s">
        <v>77</v>
      </c>
      <c r="H64" s="46">
        <v>8400</v>
      </c>
      <c r="I64" s="46">
        <v>0</v>
      </c>
      <c r="J64" s="46">
        <v>5420</v>
      </c>
      <c r="K64" s="46">
        <v>13820</v>
      </c>
      <c r="L64" s="42"/>
    </row>
    <row r="65" spans="1:12" s="4" customFormat="1">
      <c r="A65" s="17"/>
      <c r="B65" s="38" t="s">
        <v>19</v>
      </c>
      <c r="C65" s="42"/>
      <c r="D65" s="42"/>
      <c r="E65" s="44">
        <v>0</v>
      </c>
      <c r="F65" s="42"/>
      <c r="G65" s="47"/>
      <c r="H65" s="46">
        <v>0</v>
      </c>
      <c r="I65" s="46">
        <v>0</v>
      </c>
      <c r="J65" s="46">
        <v>0</v>
      </c>
      <c r="K65" s="46">
        <v>0</v>
      </c>
      <c r="L65" s="42"/>
    </row>
    <row r="66" spans="1:12" s="4" customFormat="1">
      <c r="A66" s="17"/>
      <c r="B66" s="39" t="s">
        <v>60</v>
      </c>
      <c r="C66" s="42" t="s">
        <v>15</v>
      </c>
      <c r="D66" s="42">
        <v>13</v>
      </c>
      <c r="E66" s="44">
        <v>13820</v>
      </c>
      <c r="F66" s="42" t="s">
        <v>17</v>
      </c>
      <c r="G66" s="47" t="s">
        <v>78</v>
      </c>
      <c r="H66" s="46">
        <v>8400</v>
      </c>
      <c r="I66" s="46">
        <v>0</v>
      </c>
      <c r="J66" s="46">
        <v>5420</v>
      </c>
      <c r="K66" s="46">
        <f>SUM(H66:J66)</f>
        <v>13820</v>
      </c>
      <c r="L66" s="42" t="s">
        <v>82</v>
      </c>
    </row>
    <row r="67" spans="1:12" s="4" customFormat="1">
      <c r="A67" s="17"/>
      <c r="B67" s="40" t="s">
        <v>18</v>
      </c>
      <c r="C67" s="42" t="s">
        <v>15</v>
      </c>
      <c r="D67" s="42">
        <v>13</v>
      </c>
      <c r="E67" s="44">
        <v>13820</v>
      </c>
      <c r="F67" s="42"/>
      <c r="G67" s="47" t="s">
        <v>78</v>
      </c>
      <c r="H67" s="46">
        <v>8400</v>
      </c>
      <c r="I67" s="46">
        <v>0</v>
      </c>
      <c r="J67" s="46">
        <v>5420</v>
      </c>
      <c r="K67" s="46">
        <v>13820</v>
      </c>
      <c r="L67" s="42"/>
    </row>
    <row r="68" spans="1:12" s="4" customFormat="1">
      <c r="A68" s="17"/>
      <c r="B68" s="40" t="s">
        <v>19</v>
      </c>
      <c r="C68" s="42"/>
      <c r="D68" s="42"/>
      <c r="E68" s="44">
        <v>0</v>
      </c>
      <c r="F68" s="42"/>
      <c r="G68" s="45"/>
      <c r="H68" s="46">
        <v>0</v>
      </c>
      <c r="I68" s="46">
        <v>0</v>
      </c>
      <c r="J68" s="46">
        <v>0</v>
      </c>
      <c r="K68" s="46">
        <v>0</v>
      </c>
      <c r="L68" s="42"/>
    </row>
    <row r="69" spans="1:12" s="4" customFormat="1">
      <c r="A69" s="17"/>
      <c r="B69" s="41" t="s">
        <v>61</v>
      </c>
      <c r="C69" s="34" t="s">
        <v>15</v>
      </c>
      <c r="D69" s="34">
        <v>26</v>
      </c>
      <c r="E69" s="35">
        <f>E72+E75</f>
        <v>17300</v>
      </c>
      <c r="F69" s="34" t="s">
        <v>17</v>
      </c>
      <c r="G69" s="48" t="s">
        <v>67</v>
      </c>
      <c r="H69" s="37">
        <f>H72+H75</f>
        <v>14400</v>
      </c>
      <c r="I69" s="37">
        <f>I72+I75</f>
        <v>0</v>
      </c>
      <c r="J69" s="37">
        <f>J72+J75</f>
        <v>2900</v>
      </c>
      <c r="K69" s="37">
        <f>SUM(H69:J69)</f>
        <v>17300</v>
      </c>
      <c r="L69" s="34" t="s">
        <v>29</v>
      </c>
    </row>
    <row r="70" spans="1:12" s="4" customFormat="1">
      <c r="A70" s="17"/>
      <c r="B70" s="38" t="s">
        <v>18</v>
      </c>
      <c r="C70" s="34" t="s">
        <v>15</v>
      </c>
      <c r="D70" s="34">
        <v>26</v>
      </c>
      <c r="E70" s="35">
        <v>17300</v>
      </c>
      <c r="F70" s="42"/>
      <c r="G70" s="36"/>
      <c r="H70" s="37">
        <v>14400</v>
      </c>
      <c r="I70" s="37">
        <v>0</v>
      </c>
      <c r="J70" s="37">
        <v>2900</v>
      </c>
      <c r="K70" s="37">
        <f>SUM(H70:J70)</f>
        <v>17300</v>
      </c>
      <c r="L70" s="34"/>
    </row>
    <row r="71" spans="1:12" s="4" customFormat="1">
      <c r="A71" s="17"/>
      <c r="B71" s="38" t="s">
        <v>19</v>
      </c>
      <c r="C71" s="34"/>
      <c r="D71" s="34"/>
      <c r="E71" s="35">
        <v>0</v>
      </c>
      <c r="F71" s="42"/>
      <c r="G71" s="36"/>
      <c r="H71" s="37">
        <v>0</v>
      </c>
      <c r="I71" s="37">
        <v>0</v>
      </c>
      <c r="J71" s="37">
        <v>0</v>
      </c>
      <c r="K71" s="37">
        <v>0</v>
      </c>
      <c r="L71" s="34"/>
    </row>
    <row r="72" spans="1:12" s="4" customFormat="1">
      <c r="A72" s="17"/>
      <c r="B72" s="39" t="s">
        <v>62</v>
      </c>
      <c r="C72" s="42" t="s">
        <v>15</v>
      </c>
      <c r="D72" s="42">
        <v>13</v>
      </c>
      <c r="E72" s="44">
        <v>8700</v>
      </c>
      <c r="F72" s="42" t="s">
        <v>17</v>
      </c>
      <c r="G72" s="47" t="s">
        <v>67</v>
      </c>
      <c r="H72" s="46">
        <v>7200</v>
      </c>
      <c r="I72" s="46">
        <v>0</v>
      </c>
      <c r="J72" s="46">
        <v>1500</v>
      </c>
      <c r="K72" s="46">
        <f>SUM(H72:J72)</f>
        <v>8700</v>
      </c>
      <c r="L72" s="42" t="s">
        <v>69</v>
      </c>
    </row>
    <row r="73" spans="1:12" s="4" customFormat="1">
      <c r="A73" s="17"/>
      <c r="B73" s="40" t="s">
        <v>18</v>
      </c>
      <c r="C73" s="42" t="s">
        <v>15</v>
      </c>
      <c r="D73" s="42">
        <v>13</v>
      </c>
      <c r="E73" s="44">
        <v>8700</v>
      </c>
      <c r="F73" s="42"/>
      <c r="G73" s="47" t="s">
        <v>67</v>
      </c>
      <c r="H73" s="46">
        <v>7200</v>
      </c>
      <c r="I73" s="46">
        <v>0</v>
      </c>
      <c r="J73" s="46">
        <v>1500</v>
      </c>
      <c r="K73" s="46">
        <v>8700</v>
      </c>
      <c r="L73" s="42"/>
    </row>
    <row r="74" spans="1:12" s="4" customFormat="1">
      <c r="A74" s="17"/>
      <c r="B74" s="40" t="s">
        <v>19</v>
      </c>
      <c r="C74" s="42"/>
      <c r="D74" s="42"/>
      <c r="E74" s="44">
        <v>0</v>
      </c>
      <c r="F74" s="42"/>
      <c r="G74" s="45"/>
      <c r="H74" s="46">
        <v>0</v>
      </c>
      <c r="I74" s="46">
        <v>0</v>
      </c>
      <c r="J74" s="46">
        <v>0</v>
      </c>
      <c r="K74" s="46">
        <v>0</v>
      </c>
      <c r="L74" s="42"/>
    </row>
    <row r="75" spans="1:12" s="4" customFormat="1">
      <c r="A75" s="17"/>
      <c r="B75" s="39" t="s">
        <v>63</v>
      </c>
      <c r="C75" s="42" t="s">
        <v>15</v>
      </c>
      <c r="D75" s="42">
        <v>13</v>
      </c>
      <c r="E75" s="44">
        <v>8600</v>
      </c>
      <c r="F75" s="42" t="s">
        <v>17</v>
      </c>
      <c r="G75" s="47" t="s">
        <v>67</v>
      </c>
      <c r="H75" s="46">
        <v>7200</v>
      </c>
      <c r="I75" s="46">
        <v>0</v>
      </c>
      <c r="J75" s="46">
        <v>1400</v>
      </c>
      <c r="K75" s="46">
        <f>SUM(H75:J75)</f>
        <v>8600</v>
      </c>
      <c r="L75" s="42" t="s">
        <v>70</v>
      </c>
    </row>
    <row r="76" spans="1:12" s="4" customFormat="1">
      <c r="A76" s="17"/>
      <c r="B76" s="40" t="s">
        <v>18</v>
      </c>
      <c r="C76" s="42" t="s">
        <v>15</v>
      </c>
      <c r="D76" s="42">
        <v>13</v>
      </c>
      <c r="E76" s="44">
        <v>8600</v>
      </c>
      <c r="F76" s="42"/>
      <c r="G76" s="47" t="s">
        <v>67</v>
      </c>
      <c r="H76" s="46">
        <v>7200</v>
      </c>
      <c r="I76" s="46">
        <v>0</v>
      </c>
      <c r="J76" s="46">
        <v>1400</v>
      </c>
      <c r="K76" s="46">
        <v>8600</v>
      </c>
      <c r="L76" s="42"/>
    </row>
    <row r="77" spans="1:12" s="4" customFormat="1">
      <c r="A77" s="17"/>
      <c r="B77" s="40" t="s">
        <v>19</v>
      </c>
      <c r="C77" s="42"/>
      <c r="D77" s="42"/>
      <c r="E77" s="44">
        <v>0</v>
      </c>
      <c r="F77" s="42"/>
      <c r="G77" s="45"/>
      <c r="H77" s="46">
        <v>0</v>
      </c>
      <c r="I77" s="46">
        <v>0</v>
      </c>
      <c r="J77" s="46">
        <v>0</v>
      </c>
      <c r="K77" s="46">
        <v>0</v>
      </c>
      <c r="L77" s="42"/>
    </row>
    <row r="78" spans="1:12" s="4" customFormat="1">
      <c r="A78" s="17"/>
      <c r="B78" s="41" t="s">
        <v>64</v>
      </c>
      <c r="C78" s="34" t="s">
        <v>15</v>
      </c>
      <c r="D78" s="34">
        <v>36</v>
      </c>
      <c r="E78" s="35">
        <v>19500</v>
      </c>
      <c r="F78" s="34" t="s">
        <v>17</v>
      </c>
      <c r="G78" s="48" t="s">
        <v>73</v>
      </c>
      <c r="H78" s="37">
        <f t="shared" ref="H78:J79" si="14">H81+H84</f>
        <v>12600</v>
      </c>
      <c r="I78" s="37">
        <f t="shared" si="14"/>
        <v>0</v>
      </c>
      <c r="J78" s="37">
        <f t="shared" si="14"/>
        <v>6900</v>
      </c>
      <c r="K78" s="37">
        <f>SUM(H78:J78)</f>
        <v>19500</v>
      </c>
      <c r="L78" s="34" t="s">
        <v>74</v>
      </c>
    </row>
    <row r="79" spans="1:12" s="4" customFormat="1">
      <c r="A79" s="17"/>
      <c r="B79" s="38" t="s">
        <v>18</v>
      </c>
      <c r="C79" s="34" t="s">
        <v>15</v>
      </c>
      <c r="D79" s="34">
        <v>36</v>
      </c>
      <c r="E79" s="35">
        <v>17500</v>
      </c>
      <c r="F79" s="42"/>
      <c r="G79" s="48" t="s">
        <v>73</v>
      </c>
      <c r="H79" s="37">
        <f t="shared" si="14"/>
        <v>12600</v>
      </c>
      <c r="I79" s="37">
        <f t="shared" si="14"/>
        <v>0</v>
      </c>
      <c r="J79" s="37">
        <f t="shared" si="14"/>
        <v>4900</v>
      </c>
      <c r="K79" s="37">
        <f>SUM(H79:J79)</f>
        <v>17500</v>
      </c>
      <c r="L79" s="34"/>
    </row>
    <row r="80" spans="1:12" s="4" customFormat="1">
      <c r="A80" s="17"/>
      <c r="B80" s="38" t="s">
        <v>19</v>
      </c>
      <c r="C80" s="42"/>
      <c r="D80" s="34"/>
      <c r="E80" s="35">
        <v>2000</v>
      </c>
      <c r="F80" s="42"/>
      <c r="G80" s="48"/>
      <c r="H80" s="37">
        <v>0</v>
      </c>
      <c r="I80" s="37">
        <v>0</v>
      </c>
      <c r="J80" s="37">
        <f>J78-J79</f>
        <v>2000</v>
      </c>
      <c r="K80" s="37">
        <f>K78-K79</f>
        <v>2000</v>
      </c>
      <c r="L80" s="34"/>
    </row>
    <row r="81" spans="1:12" s="4" customFormat="1">
      <c r="A81" s="17"/>
      <c r="B81" s="39" t="s">
        <v>65</v>
      </c>
      <c r="C81" s="42" t="s">
        <v>15</v>
      </c>
      <c r="D81" s="42">
        <v>18</v>
      </c>
      <c r="E81" s="44">
        <v>13800</v>
      </c>
      <c r="F81" s="42" t="s">
        <v>17</v>
      </c>
      <c r="G81" s="47" t="s">
        <v>71</v>
      </c>
      <c r="H81" s="46">
        <v>8400</v>
      </c>
      <c r="I81" s="46">
        <v>0</v>
      </c>
      <c r="J81" s="46">
        <v>5400</v>
      </c>
      <c r="K81" s="46">
        <f>SUM(H81:J81)</f>
        <v>13800</v>
      </c>
      <c r="L81" s="42"/>
    </row>
    <row r="82" spans="1:12" s="4" customFormat="1">
      <c r="A82" s="17"/>
      <c r="B82" s="40" t="s">
        <v>18</v>
      </c>
      <c r="C82" s="42" t="s">
        <v>15</v>
      </c>
      <c r="D82" s="42">
        <v>18</v>
      </c>
      <c r="E82" s="44">
        <v>11800</v>
      </c>
      <c r="F82" s="42"/>
      <c r="G82" s="47" t="s">
        <v>71</v>
      </c>
      <c r="H82" s="46">
        <v>8400</v>
      </c>
      <c r="I82" s="46">
        <v>0</v>
      </c>
      <c r="J82" s="46">
        <v>3400</v>
      </c>
      <c r="K82" s="46">
        <f>SUM(H82:J82)</f>
        <v>11800</v>
      </c>
      <c r="L82" s="42"/>
    </row>
    <row r="83" spans="1:12" s="4" customFormat="1">
      <c r="A83" s="17"/>
      <c r="B83" s="40" t="s">
        <v>19</v>
      </c>
      <c r="C83" s="42"/>
      <c r="D83" s="42"/>
      <c r="E83" s="44">
        <v>2000</v>
      </c>
      <c r="F83" s="42"/>
      <c r="G83" s="47"/>
      <c r="H83" s="46">
        <v>0</v>
      </c>
      <c r="I83" s="46">
        <v>0</v>
      </c>
      <c r="J83" s="46">
        <f>J81-J82</f>
        <v>2000</v>
      </c>
      <c r="K83" s="46">
        <f>K81-K82</f>
        <v>2000</v>
      </c>
      <c r="L83" s="42"/>
    </row>
    <row r="84" spans="1:12" s="4" customFormat="1">
      <c r="A84" s="17"/>
      <c r="B84" s="39" t="s">
        <v>66</v>
      </c>
      <c r="C84" s="42" t="s">
        <v>15</v>
      </c>
      <c r="D84" s="42">
        <v>18</v>
      </c>
      <c r="E84" s="44">
        <v>5700</v>
      </c>
      <c r="F84" s="42" t="s">
        <v>17</v>
      </c>
      <c r="G84" s="47" t="s">
        <v>72</v>
      </c>
      <c r="H84" s="46">
        <v>4200</v>
      </c>
      <c r="I84" s="46">
        <v>0</v>
      </c>
      <c r="J84" s="46">
        <v>1500</v>
      </c>
      <c r="K84" s="46">
        <f>SUM(H84:J84)</f>
        <v>5700</v>
      </c>
      <c r="L84" s="42"/>
    </row>
    <row r="85" spans="1:12" s="4" customFormat="1">
      <c r="A85" s="17"/>
      <c r="B85" s="40" t="s">
        <v>18</v>
      </c>
      <c r="C85" s="42" t="s">
        <v>15</v>
      </c>
      <c r="D85" s="42">
        <v>18</v>
      </c>
      <c r="E85" s="44">
        <v>5700</v>
      </c>
      <c r="F85" s="42"/>
      <c r="G85" s="47" t="s">
        <v>72</v>
      </c>
      <c r="H85" s="46">
        <v>4200</v>
      </c>
      <c r="I85" s="46">
        <v>0</v>
      </c>
      <c r="J85" s="46">
        <v>1500</v>
      </c>
      <c r="K85" s="46">
        <f>SUM(H85:J85)</f>
        <v>5700</v>
      </c>
      <c r="L85" s="42"/>
    </row>
    <row r="86" spans="1:12" s="4" customFormat="1">
      <c r="A86" s="17"/>
      <c r="B86" s="56" t="s">
        <v>19</v>
      </c>
      <c r="C86" s="42"/>
      <c r="D86" s="42"/>
      <c r="E86" s="44">
        <v>0</v>
      </c>
      <c r="F86" s="42"/>
      <c r="G86" s="45"/>
      <c r="H86" s="46">
        <v>0</v>
      </c>
      <c r="I86" s="46">
        <v>0</v>
      </c>
      <c r="J86" s="46">
        <v>0</v>
      </c>
      <c r="K86" s="46">
        <v>0</v>
      </c>
      <c r="L86" s="42"/>
    </row>
    <row r="87" spans="1:12">
      <c r="A87" s="148" t="s">
        <v>42</v>
      </c>
      <c r="B87" s="147"/>
      <c r="C87" s="66" t="s">
        <v>15</v>
      </c>
      <c r="D87" s="66">
        <f>D93</f>
        <v>52</v>
      </c>
      <c r="E87" s="67">
        <f>E93</f>
        <v>29500</v>
      </c>
      <c r="F87" s="78"/>
      <c r="G87" s="66" t="s">
        <v>106</v>
      </c>
      <c r="H87" s="69">
        <f>H93</f>
        <v>28800</v>
      </c>
      <c r="I87" s="69">
        <f t="shared" ref="I87:K87" si="15">I93</f>
        <v>700</v>
      </c>
      <c r="J87" s="69">
        <f t="shared" si="15"/>
        <v>0</v>
      </c>
      <c r="K87" s="69">
        <f t="shared" si="15"/>
        <v>29500</v>
      </c>
      <c r="L87" s="78"/>
    </row>
    <row r="88" spans="1:12">
      <c r="A88" s="79"/>
      <c r="B88" s="80" t="s">
        <v>18</v>
      </c>
      <c r="C88" s="66" t="s">
        <v>15</v>
      </c>
      <c r="D88" s="66">
        <f>D94</f>
        <v>52</v>
      </c>
      <c r="E88" s="67">
        <f>E94</f>
        <v>29500</v>
      </c>
      <c r="F88" s="78"/>
      <c r="G88" s="78"/>
      <c r="H88" s="69">
        <f>H94</f>
        <v>28800</v>
      </c>
      <c r="I88" s="69">
        <f t="shared" ref="I88:K88" si="16">I94</f>
        <v>700</v>
      </c>
      <c r="J88" s="69">
        <f t="shared" si="16"/>
        <v>0</v>
      </c>
      <c r="K88" s="69">
        <f t="shared" si="16"/>
        <v>29500</v>
      </c>
      <c r="L88" s="78"/>
    </row>
    <row r="89" spans="1:12">
      <c r="A89" s="79"/>
      <c r="B89" s="80" t="s">
        <v>19</v>
      </c>
      <c r="C89" s="66"/>
      <c r="D89" s="66"/>
      <c r="E89" s="67">
        <f>E87-E88</f>
        <v>0</v>
      </c>
      <c r="F89" s="78"/>
      <c r="G89" s="78"/>
      <c r="H89" s="69">
        <f>H87-H88</f>
        <v>0</v>
      </c>
      <c r="I89" s="69">
        <f t="shared" ref="I89:K89" si="17">I87-I88</f>
        <v>0</v>
      </c>
      <c r="J89" s="69">
        <f t="shared" si="17"/>
        <v>0</v>
      </c>
      <c r="K89" s="69">
        <f t="shared" si="17"/>
        <v>0</v>
      </c>
      <c r="L89" s="78"/>
    </row>
    <row r="90" spans="1:12">
      <c r="A90" s="32">
        <v>1</v>
      </c>
      <c r="B90" s="27" t="s">
        <v>43</v>
      </c>
      <c r="C90" s="13" t="s">
        <v>15</v>
      </c>
      <c r="D90" s="13">
        <v>47</v>
      </c>
      <c r="E90" s="3">
        <v>29500</v>
      </c>
      <c r="F90" s="13" t="s">
        <v>17</v>
      </c>
      <c r="G90" s="30" t="s">
        <v>44</v>
      </c>
      <c r="H90" s="19">
        <v>10800</v>
      </c>
      <c r="I90" s="19">
        <v>17400</v>
      </c>
      <c r="J90" s="19">
        <v>1300</v>
      </c>
      <c r="K90" s="19">
        <f>H90+I90+J90</f>
        <v>29500</v>
      </c>
      <c r="L90" s="13" t="s">
        <v>54</v>
      </c>
    </row>
    <row r="91" spans="1:12">
      <c r="A91" s="5"/>
      <c r="B91" s="9" t="s">
        <v>18</v>
      </c>
      <c r="C91" s="13"/>
      <c r="D91" s="13"/>
      <c r="E91" s="7"/>
      <c r="F91" s="13" t="s">
        <v>17</v>
      </c>
      <c r="G91" s="8"/>
      <c r="H91" s="28"/>
      <c r="I91" s="28"/>
      <c r="J91" s="28"/>
      <c r="K91" s="28"/>
      <c r="L91" s="8"/>
    </row>
    <row r="92" spans="1:12">
      <c r="A92" s="5"/>
      <c r="B92" s="9" t="s">
        <v>19</v>
      </c>
      <c r="C92" s="13"/>
      <c r="D92" s="13"/>
      <c r="E92" s="7"/>
      <c r="F92" s="8"/>
      <c r="G92" s="8"/>
      <c r="H92" s="28"/>
      <c r="I92" s="28"/>
      <c r="J92" s="28"/>
      <c r="K92" s="28"/>
      <c r="L92" s="8"/>
    </row>
    <row r="93" spans="1:12">
      <c r="A93" s="5"/>
      <c r="B93" s="41" t="s">
        <v>91</v>
      </c>
      <c r="C93" s="34" t="s">
        <v>15</v>
      </c>
      <c r="D93" s="34">
        <f>D96+D99+D102+D105</f>
        <v>52</v>
      </c>
      <c r="E93" s="35">
        <f>E96+E99+E102+E105</f>
        <v>29500</v>
      </c>
      <c r="F93" s="34" t="s">
        <v>17</v>
      </c>
      <c r="G93" s="49" t="s">
        <v>93</v>
      </c>
      <c r="H93" s="35">
        <f>H96+H99+H102+H105</f>
        <v>28800</v>
      </c>
      <c r="I93" s="35">
        <f>I96+I99+I102+I105</f>
        <v>700</v>
      </c>
      <c r="J93" s="35">
        <v>0</v>
      </c>
      <c r="K93" s="35">
        <f>SUM(H93:J93)</f>
        <v>29500</v>
      </c>
      <c r="L93" s="43" t="s">
        <v>54</v>
      </c>
    </row>
    <row r="94" spans="1:12">
      <c r="A94" s="5"/>
      <c r="B94" s="38" t="s">
        <v>18</v>
      </c>
      <c r="C94" s="34" t="s">
        <v>15</v>
      </c>
      <c r="D94" s="34">
        <v>52</v>
      </c>
      <c r="E94" s="35">
        <v>29500</v>
      </c>
      <c r="F94" s="34" t="s">
        <v>17</v>
      </c>
      <c r="G94" s="49" t="s">
        <v>93</v>
      </c>
      <c r="H94" s="35">
        <v>28800</v>
      </c>
      <c r="I94" s="35">
        <v>700</v>
      </c>
      <c r="J94" s="35">
        <v>0</v>
      </c>
      <c r="K94" s="35">
        <v>29500</v>
      </c>
      <c r="L94" s="52"/>
    </row>
    <row r="95" spans="1:12">
      <c r="A95" s="5"/>
      <c r="B95" s="38" t="s">
        <v>19</v>
      </c>
      <c r="C95" s="34"/>
      <c r="D95" s="34"/>
      <c r="E95" s="35">
        <v>0</v>
      </c>
      <c r="F95" s="109"/>
      <c r="G95" s="110"/>
      <c r="H95" s="35">
        <v>0</v>
      </c>
      <c r="I95" s="35">
        <v>0</v>
      </c>
      <c r="J95" s="35">
        <v>0</v>
      </c>
      <c r="K95" s="35">
        <v>0</v>
      </c>
      <c r="L95" s="52"/>
    </row>
    <row r="96" spans="1:12">
      <c r="A96" s="5"/>
      <c r="B96" s="39" t="s">
        <v>87</v>
      </c>
      <c r="C96" s="34" t="s">
        <v>15</v>
      </c>
      <c r="D96" s="34">
        <v>13</v>
      </c>
      <c r="E96" s="44">
        <v>7375</v>
      </c>
      <c r="F96" s="34" t="s">
        <v>17</v>
      </c>
      <c r="G96" s="54" t="s">
        <v>78</v>
      </c>
      <c r="H96" s="44">
        <v>7200</v>
      </c>
      <c r="I96" s="44">
        <v>175</v>
      </c>
      <c r="J96" s="44">
        <v>0</v>
      </c>
      <c r="K96" s="44">
        <f>SUM(H96:J96)</f>
        <v>7375</v>
      </c>
      <c r="L96" s="52"/>
    </row>
    <row r="97" spans="1:12">
      <c r="A97" s="5"/>
      <c r="B97" s="40" t="s">
        <v>18</v>
      </c>
      <c r="C97" s="34" t="s">
        <v>15</v>
      </c>
      <c r="D97" s="34">
        <v>13</v>
      </c>
      <c r="E97" s="44">
        <v>7375</v>
      </c>
      <c r="F97" s="34" t="s">
        <v>17</v>
      </c>
      <c r="G97" s="54" t="s">
        <v>78</v>
      </c>
      <c r="H97" s="44">
        <v>7200</v>
      </c>
      <c r="I97" s="44">
        <v>175</v>
      </c>
      <c r="J97" s="44">
        <v>0</v>
      </c>
      <c r="K97" s="44">
        <f t="shared" ref="K97:K107" si="18">SUM(H97:J97)</f>
        <v>7375</v>
      </c>
      <c r="L97" s="52"/>
    </row>
    <row r="98" spans="1:12">
      <c r="A98" s="5"/>
      <c r="B98" s="40" t="s">
        <v>19</v>
      </c>
      <c r="C98" s="34"/>
      <c r="D98" s="34"/>
      <c r="E98" s="44">
        <v>0</v>
      </c>
      <c r="F98" s="52"/>
      <c r="G98" s="54"/>
      <c r="H98" s="44">
        <v>0</v>
      </c>
      <c r="I98" s="44">
        <v>0</v>
      </c>
      <c r="J98" s="44">
        <v>0</v>
      </c>
      <c r="K98" s="44">
        <f t="shared" si="18"/>
        <v>0</v>
      </c>
      <c r="L98" s="52"/>
    </row>
    <row r="99" spans="1:12">
      <c r="A99" s="5"/>
      <c r="B99" s="39" t="s">
        <v>88</v>
      </c>
      <c r="C99" s="34" t="s">
        <v>15</v>
      </c>
      <c r="D99" s="34">
        <v>13</v>
      </c>
      <c r="E99" s="44">
        <v>7375</v>
      </c>
      <c r="F99" s="34" t="s">
        <v>17</v>
      </c>
      <c r="G99" s="54" t="s">
        <v>78</v>
      </c>
      <c r="H99" s="44">
        <v>7200</v>
      </c>
      <c r="I99" s="44">
        <v>175</v>
      </c>
      <c r="J99" s="44">
        <v>0</v>
      </c>
      <c r="K99" s="44">
        <f t="shared" si="18"/>
        <v>7375</v>
      </c>
      <c r="L99" s="52"/>
    </row>
    <row r="100" spans="1:12">
      <c r="A100" s="5"/>
      <c r="B100" s="40" t="s">
        <v>18</v>
      </c>
      <c r="C100" s="34" t="s">
        <v>15</v>
      </c>
      <c r="D100" s="34">
        <v>13</v>
      </c>
      <c r="E100" s="44">
        <v>7375</v>
      </c>
      <c r="F100" s="34" t="s">
        <v>17</v>
      </c>
      <c r="G100" s="54" t="s">
        <v>78</v>
      </c>
      <c r="H100" s="44">
        <v>7200</v>
      </c>
      <c r="I100" s="44">
        <v>175</v>
      </c>
      <c r="J100" s="44">
        <v>0</v>
      </c>
      <c r="K100" s="44">
        <f t="shared" si="18"/>
        <v>7375</v>
      </c>
      <c r="L100" s="52"/>
    </row>
    <row r="101" spans="1:12">
      <c r="A101" s="5"/>
      <c r="B101" s="40" t="s">
        <v>19</v>
      </c>
      <c r="C101" s="34"/>
      <c r="D101" s="34"/>
      <c r="E101" s="44">
        <v>0</v>
      </c>
      <c r="F101" s="52"/>
      <c r="G101" s="54"/>
      <c r="H101" s="44">
        <v>0</v>
      </c>
      <c r="I101" s="44">
        <v>0</v>
      </c>
      <c r="J101" s="44">
        <v>0</v>
      </c>
      <c r="K101" s="44">
        <f t="shared" si="18"/>
        <v>0</v>
      </c>
      <c r="L101" s="52"/>
    </row>
    <row r="102" spans="1:12">
      <c r="A102" s="5"/>
      <c r="B102" s="39" t="s">
        <v>89</v>
      </c>
      <c r="C102" s="34" t="s">
        <v>15</v>
      </c>
      <c r="D102" s="34">
        <v>13</v>
      </c>
      <c r="E102" s="44">
        <v>7375</v>
      </c>
      <c r="F102" s="34" t="s">
        <v>17</v>
      </c>
      <c r="G102" s="54" t="s">
        <v>92</v>
      </c>
      <c r="H102" s="44">
        <v>7200</v>
      </c>
      <c r="I102" s="44">
        <v>175</v>
      </c>
      <c r="J102" s="44">
        <v>0</v>
      </c>
      <c r="K102" s="44">
        <f t="shared" si="18"/>
        <v>7375</v>
      </c>
      <c r="L102" s="52"/>
    </row>
    <row r="103" spans="1:12">
      <c r="A103" s="5"/>
      <c r="B103" s="40" t="s">
        <v>18</v>
      </c>
      <c r="C103" s="34" t="s">
        <v>15</v>
      </c>
      <c r="D103" s="34">
        <v>13</v>
      </c>
      <c r="E103" s="44">
        <v>7375</v>
      </c>
      <c r="F103" s="34" t="s">
        <v>17</v>
      </c>
      <c r="G103" s="54" t="s">
        <v>92</v>
      </c>
      <c r="H103" s="44">
        <v>7200</v>
      </c>
      <c r="I103" s="44">
        <v>175</v>
      </c>
      <c r="J103" s="44">
        <v>0</v>
      </c>
      <c r="K103" s="44">
        <f t="shared" si="18"/>
        <v>7375</v>
      </c>
      <c r="L103" s="52"/>
    </row>
    <row r="104" spans="1:12">
      <c r="A104" s="5"/>
      <c r="B104" s="40" t="s">
        <v>19</v>
      </c>
      <c r="C104" s="34"/>
      <c r="D104" s="34"/>
      <c r="E104" s="44">
        <v>0</v>
      </c>
      <c r="F104" s="52"/>
      <c r="G104" s="54"/>
      <c r="H104" s="44">
        <v>0</v>
      </c>
      <c r="I104" s="44">
        <v>0</v>
      </c>
      <c r="J104" s="44">
        <v>0</v>
      </c>
      <c r="K104" s="44">
        <f t="shared" si="18"/>
        <v>0</v>
      </c>
      <c r="L104" s="52"/>
    </row>
    <row r="105" spans="1:12">
      <c r="A105" s="5"/>
      <c r="B105" s="39" t="s">
        <v>90</v>
      </c>
      <c r="C105" s="34" t="s">
        <v>15</v>
      </c>
      <c r="D105" s="34">
        <v>13</v>
      </c>
      <c r="E105" s="44">
        <v>7375</v>
      </c>
      <c r="F105" s="34" t="s">
        <v>17</v>
      </c>
      <c r="G105" s="54" t="s">
        <v>92</v>
      </c>
      <c r="H105" s="44">
        <v>7200</v>
      </c>
      <c r="I105" s="44">
        <v>175</v>
      </c>
      <c r="J105" s="44">
        <v>0</v>
      </c>
      <c r="K105" s="44">
        <f t="shared" si="18"/>
        <v>7375</v>
      </c>
      <c r="L105" s="52"/>
    </row>
    <row r="106" spans="1:12">
      <c r="A106" s="5"/>
      <c r="B106" s="40" t="s">
        <v>18</v>
      </c>
      <c r="C106" s="34" t="s">
        <v>15</v>
      </c>
      <c r="D106" s="34">
        <v>13</v>
      </c>
      <c r="E106" s="44">
        <v>7375</v>
      </c>
      <c r="F106" s="34" t="s">
        <v>17</v>
      </c>
      <c r="G106" s="54" t="s">
        <v>92</v>
      </c>
      <c r="H106" s="44">
        <v>7200</v>
      </c>
      <c r="I106" s="44">
        <v>175</v>
      </c>
      <c r="J106" s="44">
        <v>0</v>
      </c>
      <c r="K106" s="44">
        <f t="shared" si="18"/>
        <v>7375</v>
      </c>
      <c r="L106" s="52"/>
    </row>
    <row r="107" spans="1:12">
      <c r="A107" s="31"/>
      <c r="B107" s="40" t="s">
        <v>19</v>
      </c>
      <c r="C107" s="34"/>
      <c r="D107" s="34"/>
      <c r="E107" s="44">
        <v>0</v>
      </c>
      <c r="F107" s="52"/>
      <c r="G107" s="52"/>
      <c r="H107" s="44">
        <v>0</v>
      </c>
      <c r="I107" s="44">
        <v>0</v>
      </c>
      <c r="J107" s="44">
        <v>0</v>
      </c>
      <c r="K107" s="44">
        <f t="shared" si="18"/>
        <v>0</v>
      </c>
      <c r="L107" s="52"/>
    </row>
    <row r="108" spans="1:12">
      <c r="A108" s="147" t="s">
        <v>94</v>
      </c>
      <c r="B108" s="147"/>
      <c r="C108" s="66" t="s">
        <v>15</v>
      </c>
      <c r="D108" s="66">
        <f>D123</f>
        <v>62</v>
      </c>
      <c r="E108" s="67">
        <v>50000</v>
      </c>
      <c r="F108" s="66"/>
      <c r="G108" s="66" t="s">
        <v>34</v>
      </c>
      <c r="H108" s="69">
        <f>H123</f>
        <v>39600</v>
      </c>
      <c r="I108" s="69">
        <f t="shared" ref="I108:K108" si="19">I123</f>
        <v>0</v>
      </c>
      <c r="J108" s="69">
        <f t="shared" si="19"/>
        <v>10400</v>
      </c>
      <c r="K108" s="69">
        <f t="shared" si="19"/>
        <v>50000</v>
      </c>
      <c r="L108" s="78"/>
    </row>
    <row r="109" spans="1:12">
      <c r="A109" s="76"/>
      <c r="B109" s="80" t="s">
        <v>18</v>
      </c>
      <c r="C109" s="66" t="s">
        <v>15</v>
      </c>
      <c r="D109" s="66">
        <f>D124</f>
        <v>53</v>
      </c>
      <c r="E109" s="67">
        <f>E124</f>
        <v>50000</v>
      </c>
      <c r="F109" s="66"/>
      <c r="G109" s="66"/>
      <c r="H109" s="69">
        <f>H124</f>
        <v>39600</v>
      </c>
      <c r="I109" s="69">
        <f t="shared" ref="I109:K109" si="20">I124</f>
        <v>0</v>
      </c>
      <c r="J109" s="69">
        <f t="shared" si="20"/>
        <v>10400</v>
      </c>
      <c r="K109" s="69">
        <f t="shared" si="20"/>
        <v>50000</v>
      </c>
      <c r="L109" s="78"/>
    </row>
    <row r="110" spans="1:12">
      <c r="A110" s="76"/>
      <c r="B110" s="80" t="s">
        <v>19</v>
      </c>
      <c r="C110" s="66"/>
      <c r="D110" s="66"/>
      <c r="E110" s="67">
        <f>E108-E109</f>
        <v>0</v>
      </c>
      <c r="F110" s="66"/>
      <c r="G110" s="66"/>
      <c r="H110" s="69">
        <f>H108-H109</f>
        <v>0</v>
      </c>
      <c r="I110" s="69">
        <f t="shared" ref="I110:K110" si="21">I108-I109</f>
        <v>0</v>
      </c>
      <c r="J110" s="69">
        <f t="shared" si="21"/>
        <v>0</v>
      </c>
      <c r="K110" s="69">
        <f t="shared" si="21"/>
        <v>0</v>
      </c>
      <c r="L110" s="78"/>
    </row>
    <row r="111" spans="1:12">
      <c r="A111" s="11">
        <v>1</v>
      </c>
      <c r="B111" s="20" t="s">
        <v>45</v>
      </c>
      <c r="C111" s="13" t="s">
        <v>15</v>
      </c>
      <c r="D111" s="13">
        <v>47</v>
      </c>
      <c r="E111" s="3">
        <f>E114+E117+E120</f>
        <v>50000</v>
      </c>
      <c r="F111" s="12"/>
      <c r="G111" s="13" t="s">
        <v>52</v>
      </c>
      <c r="H111" s="19">
        <f>H114+H117+H120</f>
        <v>10800</v>
      </c>
      <c r="I111" s="19">
        <f>I114+I117+I120</f>
        <v>21425</v>
      </c>
      <c r="J111" s="19">
        <f>J114+J117+J120</f>
        <v>17775</v>
      </c>
      <c r="K111" s="19">
        <f>H111+I111+J111</f>
        <v>50000</v>
      </c>
      <c r="L111" s="13" t="s">
        <v>54</v>
      </c>
    </row>
    <row r="112" spans="1:12">
      <c r="A112" s="17"/>
      <c r="B112" s="9" t="s">
        <v>18</v>
      </c>
      <c r="C112" s="13"/>
      <c r="D112" s="13"/>
      <c r="E112" s="3"/>
      <c r="F112" s="12"/>
      <c r="G112" s="12"/>
      <c r="H112" s="19"/>
      <c r="I112" s="19"/>
      <c r="J112" s="19"/>
      <c r="K112" s="19"/>
      <c r="L112" s="12"/>
    </row>
    <row r="113" spans="1:12">
      <c r="A113" s="17"/>
      <c r="B113" s="9" t="s">
        <v>19</v>
      </c>
      <c r="C113" s="13"/>
      <c r="D113" s="13"/>
      <c r="E113" s="3"/>
      <c r="F113" s="12"/>
      <c r="G113" s="12"/>
      <c r="H113" s="19"/>
      <c r="I113" s="19"/>
      <c r="J113" s="19"/>
      <c r="K113" s="19"/>
      <c r="L113" s="12"/>
    </row>
    <row r="114" spans="1:12">
      <c r="A114" s="5"/>
      <c r="B114" s="106" t="s">
        <v>46</v>
      </c>
      <c r="C114" s="85" t="s">
        <v>15</v>
      </c>
      <c r="D114" s="85">
        <v>47</v>
      </c>
      <c r="E114" s="86">
        <v>16750</v>
      </c>
      <c r="F114" s="99"/>
      <c r="G114" s="107" t="s">
        <v>49</v>
      </c>
      <c r="H114" s="97">
        <v>3600</v>
      </c>
      <c r="I114" s="97">
        <v>7225</v>
      </c>
      <c r="J114" s="97">
        <v>5925</v>
      </c>
      <c r="K114" s="97">
        <f>H114+I114+J114</f>
        <v>16750</v>
      </c>
      <c r="L114" s="99"/>
    </row>
    <row r="115" spans="1:12">
      <c r="A115" s="5"/>
      <c r="B115" s="108" t="s">
        <v>18</v>
      </c>
      <c r="C115" s="85"/>
      <c r="D115" s="85"/>
      <c r="E115" s="86"/>
      <c r="F115" s="99"/>
      <c r="G115" s="99"/>
      <c r="H115" s="97"/>
      <c r="I115" s="97"/>
      <c r="J115" s="97"/>
      <c r="K115" s="97"/>
      <c r="L115" s="99"/>
    </row>
    <row r="116" spans="1:12">
      <c r="A116" s="5"/>
      <c r="B116" s="108" t="s">
        <v>19</v>
      </c>
      <c r="C116" s="85"/>
      <c r="D116" s="85"/>
      <c r="E116" s="86"/>
      <c r="F116" s="99"/>
      <c r="G116" s="99"/>
      <c r="H116" s="97"/>
      <c r="I116" s="97"/>
      <c r="J116" s="97"/>
      <c r="K116" s="97"/>
      <c r="L116" s="99"/>
    </row>
    <row r="117" spans="1:12">
      <c r="A117" s="5"/>
      <c r="B117" s="106" t="s">
        <v>47</v>
      </c>
      <c r="C117" s="85" t="s">
        <v>15</v>
      </c>
      <c r="D117" s="85">
        <v>45</v>
      </c>
      <c r="E117" s="86">
        <v>16500</v>
      </c>
      <c r="F117" s="99"/>
      <c r="G117" s="107" t="s">
        <v>50</v>
      </c>
      <c r="H117" s="97">
        <v>3600</v>
      </c>
      <c r="I117" s="97">
        <v>6975</v>
      </c>
      <c r="J117" s="97">
        <v>5925</v>
      </c>
      <c r="K117" s="97">
        <f>H117+I117+J117</f>
        <v>16500</v>
      </c>
      <c r="L117" s="99"/>
    </row>
    <row r="118" spans="1:12">
      <c r="A118" s="5"/>
      <c r="B118" s="108" t="s">
        <v>18</v>
      </c>
      <c r="C118" s="85"/>
      <c r="D118" s="85"/>
      <c r="E118" s="86"/>
      <c r="F118" s="99"/>
      <c r="G118" s="99"/>
      <c r="H118" s="97"/>
      <c r="I118" s="97"/>
      <c r="J118" s="97"/>
      <c r="K118" s="97"/>
      <c r="L118" s="99"/>
    </row>
    <row r="119" spans="1:12">
      <c r="A119" s="5"/>
      <c r="B119" s="108" t="s">
        <v>19</v>
      </c>
      <c r="C119" s="85"/>
      <c r="D119" s="85"/>
      <c r="E119" s="86"/>
      <c r="F119" s="99"/>
      <c r="G119" s="99"/>
      <c r="H119" s="97"/>
      <c r="I119" s="97"/>
      <c r="J119" s="97"/>
      <c r="K119" s="97"/>
      <c r="L119" s="99"/>
    </row>
    <row r="120" spans="1:12">
      <c r="A120" s="5"/>
      <c r="B120" s="106" t="s">
        <v>48</v>
      </c>
      <c r="C120" s="85" t="s">
        <v>15</v>
      </c>
      <c r="D120" s="85">
        <v>47</v>
      </c>
      <c r="E120" s="86">
        <v>16750</v>
      </c>
      <c r="F120" s="99"/>
      <c r="G120" s="107" t="s">
        <v>51</v>
      </c>
      <c r="H120" s="97">
        <v>3600</v>
      </c>
      <c r="I120" s="97">
        <v>7225</v>
      </c>
      <c r="J120" s="97">
        <v>5925</v>
      </c>
      <c r="K120" s="97">
        <f>H120+I120+J120</f>
        <v>16750</v>
      </c>
      <c r="L120" s="99"/>
    </row>
    <row r="121" spans="1:12">
      <c r="A121" s="5"/>
      <c r="B121" s="108" t="s">
        <v>18</v>
      </c>
      <c r="C121" s="85"/>
      <c r="D121" s="85"/>
      <c r="E121" s="86"/>
      <c r="F121" s="99"/>
      <c r="G121" s="99"/>
      <c r="H121" s="98"/>
      <c r="I121" s="98"/>
      <c r="J121" s="98"/>
      <c r="K121" s="98"/>
      <c r="L121" s="99"/>
    </row>
    <row r="122" spans="1:12">
      <c r="A122" s="5"/>
      <c r="B122" s="108" t="s">
        <v>19</v>
      </c>
      <c r="C122" s="85"/>
      <c r="D122" s="85"/>
      <c r="E122" s="86"/>
      <c r="F122" s="99"/>
      <c r="G122" s="99"/>
      <c r="H122" s="98"/>
      <c r="I122" s="98"/>
      <c r="J122" s="98"/>
      <c r="K122" s="98"/>
      <c r="L122" s="99"/>
    </row>
    <row r="123" spans="1:12">
      <c r="A123" s="5"/>
      <c r="B123" s="50" t="s">
        <v>84</v>
      </c>
      <c r="C123" s="43" t="s">
        <v>15</v>
      </c>
      <c r="D123" s="43">
        <v>62</v>
      </c>
      <c r="E123" s="35">
        <v>50000</v>
      </c>
      <c r="F123" s="43" t="s">
        <v>17</v>
      </c>
      <c r="G123" s="43" t="s">
        <v>85</v>
      </c>
      <c r="H123" s="35">
        <v>39600</v>
      </c>
      <c r="I123" s="35">
        <v>0</v>
      </c>
      <c r="J123" s="35">
        <v>10400</v>
      </c>
      <c r="K123" s="35">
        <f>SUM(H123:J123)</f>
        <v>50000</v>
      </c>
      <c r="L123" s="43" t="s">
        <v>70</v>
      </c>
    </row>
    <row r="124" spans="1:12">
      <c r="A124" s="5"/>
      <c r="B124" s="38" t="s">
        <v>18</v>
      </c>
      <c r="C124" s="43" t="s">
        <v>15</v>
      </c>
      <c r="D124" s="43">
        <v>53</v>
      </c>
      <c r="E124" s="35">
        <v>50000</v>
      </c>
      <c r="F124" s="43"/>
      <c r="G124" s="43" t="s">
        <v>86</v>
      </c>
      <c r="H124" s="35">
        <v>39600</v>
      </c>
      <c r="I124" s="35">
        <v>0</v>
      </c>
      <c r="J124" s="35">
        <v>10400</v>
      </c>
      <c r="K124" s="35">
        <f>SUM(H124:J124)</f>
        <v>50000</v>
      </c>
      <c r="L124" s="43"/>
    </row>
    <row r="125" spans="1:12">
      <c r="A125" s="5"/>
      <c r="B125" s="38" t="s">
        <v>19</v>
      </c>
      <c r="C125" s="43"/>
      <c r="D125" s="43"/>
      <c r="E125" s="35">
        <v>0</v>
      </c>
      <c r="F125" s="43"/>
      <c r="G125" s="43"/>
      <c r="H125" s="35">
        <v>0</v>
      </c>
      <c r="I125" s="35">
        <v>0</v>
      </c>
      <c r="J125" s="35">
        <v>0</v>
      </c>
      <c r="K125" s="35">
        <v>0</v>
      </c>
      <c r="L125" s="43"/>
    </row>
    <row r="126" spans="1:12">
      <c r="A126" s="5"/>
      <c r="B126" s="51" t="s">
        <v>83</v>
      </c>
      <c r="C126" s="53" t="s">
        <v>15</v>
      </c>
      <c r="D126" s="53">
        <v>62</v>
      </c>
      <c r="E126" s="44">
        <v>50000</v>
      </c>
      <c r="F126" s="53" t="s">
        <v>17</v>
      </c>
      <c r="G126" s="53" t="s">
        <v>85</v>
      </c>
      <c r="H126" s="44">
        <v>39600</v>
      </c>
      <c r="I126" s="44">
        <v>0</v>
      </c>
      <c r="J126" s="44">
        <v>10400</v>
      </c>
      <c r="K126" s="44">
        <v>50000</v>
      </c>
      <c r="L126" s="53"/>
    </row>
    <row r="127" spans="1:12">
      <c r="A127" s="5"/>
      <c r="B127" s="40" t="s">
        <v>18</v>
      </c>
      <c r="C127" s="53" t="s">
        <v>15</v>
      </c>
      <c r="D127" s="53">
        <v>53</v>
      </c>
      <c r="E127" s="44">
        <v>50000</v>
      </c>
      <c r="F127" s="53"/>
      <c r="G127" s="53" t="s">
        <v>86</v>
      </c>
      <c r="H127" s="44">
        <v>39600</v>
      </c>
      <c r="I127" s="44">
        <v>0</v>
      </c>
      <c r="J127" s="44">
        <v>10400</v>
      </c>
      <c r="K127" s="44">
        <v>50000</v>
      </c>
      <c r="L127" s="53"/>
    </row>
    <row r="128" spans="1:12">
      <c r="A128" s="5"/>
      <c r="B128" s="42" t="s">
        <v>19</v>
      </c>
      <c r="C128" s="53"/>
      <c r="D128" s="53"/>
      <c r="E128" s="44">
        <v>0</v>
      </c>
      <c r="F128" s="53"/>
      <c r="G128" s="53"/>
      <c r="H128" s="44">
        <v>0</v>
      </c>
      <c r="I128" s="44">
        <v>0</v>
      </c>
      <c r="J128" s="44">
        <v>0</v>
      </c>
      <c r="K128" s="44">
        <v>0</v>
      </c>
      <c r="L128" s="53"/>
    </row>
    <row r="129" spans="1:12">
      <c r="A129" s="117"/>
      <c r="B129" s="118"/>
      <c r="C129" s="119"/>
      <c r="D129" s="120"/>
      <c r="E129" s="121"/>
      <c r="F129" s="120"/>
      <c r="G129" s="122"/>
      <c r="H129" s="123"/>
      <c r="I129" s="123"/>
      <c r="J129" s="123"/>
      <c r="K129" s="123"/>
      <c r="L129" s="124"/>
    </row>
    <row r="130" spans="1:12">
      <c r="A130" s="117"/>
      <c r="B130" s="118"/>
      <c r="C130" s="119"/>
      <c r="D130" s="120"/>
      <c r="E130" s="121"/>
      <c r="F130" s="120"/>
      <c r="G130" s="122"/>
      <c r="H130" s="123"/>
      <c r="I130" s="123"/>
      <c r="J130" s="123"/>
      <c r="K130" s="123"/>
      <c r="L130" s="124"/>
    </row>
    <row r="131" spans="1:12">
      <c r="A131" s="130" t="s">
        <v>108</v>
      </c>
      <c r="B131" s="131"/>
      <c r="C131" s="144" t="s">
        <v>118</v>
      </c>
      <c r="D131" s="145"/>
      <c r="E131" s="145"/>
      <c r="F131" s="145"/>
      <c r="G131" s="146"/>
      <c r="H131" s="83"/>
      <c r="I131" s="83"/>
      <c r="J131" s="83"/>
      <c r="K131" s="83"/>
      <c r="L131" s="84"/>
    </row>
    <row r="132" spans="1:12">
      <c r="A132" s="87">
        <v>1</v>
      </c>
      <c r="B132" s="68" t="s">
        <v>109</v>
      </c>
      <c r="C132" s="144" t="s">
        <v>117</v>
      </c>
      <c r="D132" s="145"/>
      <c r="E132" s="145"/>
      <c r="F132" s="145"/>
      <c r="G132" s="146"/>
      <c r="H132" s="89"/>
      <c r="I132" s="89"/>
      <c r="J132" s="89"/>
      <c r="K132" s="89"/>
      <c r="L132" s="88"/>
    </row>
    <row r="133" spans="1:12">
      <c r="A133" s="90"/>
      <c r="B133" s="66" t="s">
        <v>111</v>
      </c>
      <c r="C133" s="88"/>
      <c r="D133" s="88"/>
      <c r="E133" s="67">
        <v>5880</v>
      </c>
      <c r="F133" s="88"/>
      <c r="G133" s="88"/>
      <c r="H133" s="89"/>
      <c r="I133" s="89"/>
      <c r="J133" s="89"/>
      <c r="K133" s="89"/>
      <c r="L133" s="88"/>
    </row>
    <row r="134" spans="1:12">
      <c r="A134" s="91"/>
      <c r="B134" s="88" t="s">
        <v>116</v>
      </c>
      <c r="C134" s="78"/>
      <c r="D134" s="88"/>
      <c r="E134" s="96">
        <f>E133*5/100</f>
        <v>294</v>
      </c>
      <c r="F134" s="88"/>
      <c r="G134" s="88"/>
      <c r="H134" s="89"/>
      <c r="I134" s="89"/>
      <c r="J134" s="89"/>
      <c r="K134" s="89"/>
      <c r="L134" s="88"/>
    </row>
    <row r="135" spans="1:12">
      <c r="A135" s="92"/>
      <c r="B135" s="88" t="s">
        <v>115</v>
      </c>
      <c r="C135" s="78"/>
      <c r="D135" s="78"/>
      <c r="E135" s="96">
        <v>2400</v>
      </c>
      <c r="F135" s="78"/>
      <c r="G135" s="78"/>
      <c r="H135" s="93"/>
      <c r="I135" s="93"/>
      <c r="J135" s="93"/>
      <c r="K135" s="93"/>
      <c r="L135" s="78"/>
    </row>
    <row r="136" spans="1:12">
      <c r="A136" s="92"/>
      <c r="B136" s="66" t="s">
        <v>112</v>
      </c>
      <c r="C136" s="78"/>
      <c r="D136" s="78"/>
      <c r="E136" s="95">
        <f>E134+E135</f>
        <v>2694</v>
      </c>
      <c r="F136" s="78"/>
      <c r="G136" s="78"/>
      <c r="H136" s="93"/>
      <c r="I136" s="93"/>
      <c r="J136" s="93"/>
      <c r="K136" s="93"/>
      <c r="L136" s="78"/>
    </row>
    <row r="137" spans="1:12">
      <c r="A137" s="92"/>
      <c r="B137" s="88" t="s">
        <v>113</v>
      </c>
      <c r="C137" s="78"/>
      <c r="D137" s="78"/>
      <c r="E137" s="67">
        <f>E133-E136</f>
        <v>3186</v>
      </c>
      <c r="F137" s="78"/>
      <c r="G137" s="78"/>
      <c r="H137" s="93"/>
      <c r="I137" s="93"/>
      <c r="J137" s="93"/>
      <c r="K137" s="93"/>
      <c r="L137" s="78"/>
    </row>
    <row r="138" spans="1:12">
      <c r="A138" s="92"/>
      <c r="B138" s="88" t="s">
        <v>114</v>
      </c>
      <c r="C138" s="78"/>
      <c r="D138" s="78"/>
      <c r="E138" s="96">
        <f>E137*30/100</f>
        <v>955.8</v>
      </c>
      <c r="F138" s="78"/>
      <c r="G138" s="78"/>
      <c r="H138" s="93"/>
      <c r="I138" s="93"/>
      <c r="J138" s="93"/>
      <c r="K138" s="93"/>
      <c r="L138" s="78"/>
    </row>
    <row r="139" spans="1:12" s="4" customFormat="1">
      <c r="A139" s="77"/>
      <c r="B139" s="66" t="s">
        <v>110</v>
      </c>
      <c r="C139" s="68"/>
      <c r="D139" s="68"/>
      <c r="E139" s="95">
        <f>E137-E138</f>
        <v>2230.1999999999998</v>
      </c>
      <c r="F139" s="68"/>
      <c r="G139" s="68"/>
      <c r="H139" s="94"/>
      <c r="I139" s="94"/>
      <c r="J139" s="94"/>
      <c r="K139" s="94"/>
      <c r="L139" s="68"/>
    </row>
    <row r="140" spans="1:12">
      <c r="A140" s="125"/>
      <c r="B140" s="126"/>
      <c r="C140" s="127"/>
      <c r="D140" s="127"/>
      <c r="E140" s="128"/>
      <c r="F140" s="127"/>
      <c r="G140" s="127"/>
      <c r="H140" s="129"/>
      <c r="I140" s="129"/>
      <c r="J140" s="129"/>
      <c r="K140" s="129"/>
      <c r="L140" s="127"/>
    </row>
    <row r="141" spans="1:12">
      <c r="A141" s="125"/>
      <c r="B141" s="127"/>
      <c r="C141" s="127"/>
      <c r="D141" s="127"/>
      <c r="E141" s="128"/>
      <c r="F141" s="127"/>
      <c r="G141" s="127"/>
      <c r="H141" s="129"/>
      <c r="I141" s="129"/>
      <c r="J141" s="129"/>
      <c r="K141" s="129"/>
      <c r="L141" s="127"/>
    </row>
    <row r="142" spans="1:12">
      <c r="A142" s="134" t="s">
        <v>2</v>
      </c>
      <c r="B142" s="143" t="s">
        <v>3</v>
      </c>
      <c r="C142" s="143" t="s">
        <v>4</v>
      </c>
      <c r="D142" s="143"/>
      <c r="E142" s="143" t="s">
        <v>5</v>
      </c>
      <c r="F142" s="143"/>
      <c r="G142" s="134" t="s">
        <v>22</v>
      </c>
      <c r="H142" s="135" t="s">
        <v>6</v>
      </c>
      <c r="I142" s="136"/>
      <c r="J142" s="137"/>
      <c r="K142" s="138" t="s">
        <v>7</v>
      </c>
      <c r="L142" s="134" t="s">
        <v>8</v>
      </c>
    </row>
    <row r="143" spans="1:12" ht="48">
      <c r="A143" s="134"/>
      <c r="B143" s="143"/>
      <c r="C143" s="62" t="s">
        <v>9</v>
      </c>
      <c r="D143" s="63" t="s">
        <v>10</v>
      </c>
      <c r="E143" s="64" t="s">
        <v>10</v>
      </c>
      <c r="F143" s="62" t="s">
        <v>11</v>
      </c>
      <c r="G143" s="134"/>
      <c r="H143" s="65" t="s">
        <v>12</v>
      </c>
      <c r="I143" s="65" t="s">
        <v>13</v>
      </c>
      <c r="J143" s="65" t="s">
        <v>14</v>
      </c>
      <c r="K143" s="139"/>
      <c r="L143" s="134"/>
    </row>
    <row r="144" spans="1:12">
      <c r="A144" s="140" t="s">
        <v>107</v>
      </c>
      <c r="B144" s="140"/>
      <c r="C144" s="57" t="s">
        <v>15</v>
      </c>
      <c r="D144" s="57">
        <f>D147+D150+D153+D156+D159</f>
        <v>243</v>
      </c>
      <c r="E144" s="58">
        <f>E147+E150+E153+E156+E159</f>
        <v>58720</v>
      </c>
      <c r="F144" s="57" t="s">
        <v>17</v>
      </c>
      <c r="G144" s="57" t="s">
        <v>105</v>
      </c>
      <c r="H144" s="59">
        <f>H147+H150+H153+H156+H159</f>
        <v>18600</v>
      </c>
      <c r="I144" s="59">
        <f t="shared" ref="I144:J144" si="22">I147+I150+I153+I156+I159</f>
        <v>35730</v>
      </c>
      <c r="J144" s="59">
        <f t="shared" si="22"/>
        <v>4990</v>
      </c>
      <c r="K144" s="59">
        <f>SUM(H144:J144)</f>
        <v>59320</v>
      </c>
      <c r="L144" s="61"/>
    </row>
    <row r="145" spans="1:12">
      <c r="A145" s="133" t="s">
        <v>18</v>
      </c>
      <c r="B145" s="133"/>
      <c r="C145" s="57" t="s">
        <v>15</v>
      </c>
      <c r="D145" s="57">
        <f>D148+D151+D154+D157+D160</f>
        <v>243</v>
      </c>
      <c r="E145" s="58">
        <f>E148+E151+E154+E157+E160</f>
        <v>58720</v>
      </c>
      <c r="F145" s="57"/>
      <c r="G145" s="61"/>
      <c r="H145" s="59">
        <f>H148+H151+H154+H157+H160</f>
        <v>18600</v>
      </c>
      <c r="I145" s="59">
        <f t="shared" ref="I145:J145" si="23">I148+I151+I154+I157+I160</f>
        <v>35730</v>
      </c>
      <c r="J145" s="59">
        <f t="shared" si="23"/>
        <v>4990</v>
      </c>
      <c r="K145" s="59">
        <f t="shared" ref="K145:K146" si="24">SUM(H145:J145)</f>
        <v>59320</v>
      </c>
      <c r="L145" s="61"/>
    </row>
    <row r="146" spans="1:12">
      <c r="A146" s="132" t="s">
        <v>19</v>
      </c>
      <c r="B146" s="133"/>
      <c r="C146" s="57"/>
      <c r="D146" s="57"/>
      <c r="E146" s="58"/>
      <c r="F146" s="57"/>
      <c r="G146" s="61"/>
      <c r="H146" s="59">
        <f>H144-H145</f>
        <v>0</v>
      </c>
      <c r="I146" s="59">
        <f t="shared" ref="I146:J146" si="25">I144-I145</f>
        <v>0</v>
      </c>
      <c r="J146" s="59">
        <f t="shared" si="25"/>
        <v>0</v>
      </c>
      <c r="K146" s="59">
        <f t="shared" si="24"/>
        <v>0</v>
      </c>
      <c r="L146" s="61"/>
    </row>
    <row r="147" spans="1:12" ht="48">
      <c r="A147" s="81">
        <v>1</v>
      </c>
      <c r="B147" s="101" t="s">
        <v>132</v>
      </c>
      <c r="C147" s="81" t="s">
        <v>15</v>
      </c>
      <c r="D147" s="81">
        <v>103</v>
      </c>
      <c r="E147" s="7">
        <v>23520</v>
      </c>
      <c r="F147" s="81"/>
      <c r="G147" s="100" t="s">
        <v>122</v>
      </c>
      <c r="H147" s="7">
        <v>1800</v>
      </c>
      <c r="I147" s="7">
        <v>16730</v>
      </c>
      <c r="J147" s="7">
        <v>4990</v>
      </c>
      <c r="K147" s="7">
        <f>SUM(H147:J147)</f>
        <v>23520</v>
      </c>
      <c r="L147" s="81" t="s">
        <v>120</v>
      </c>
    </row>
    <row r="148" spans="1:12">
      <c r="A148" s="5"/>
      <c r="B148" s="102" t="s">
        <v>119</v>
      </c>
      <c r="C148" s="81" t="s">
        <v>15</v>
      </c>
      <c r="D148" s="81">
        <v>103</v>
      </c>
      <c r="E148" s="7">
        <v>23520</v>
      </c>
      <c r="F148" s="81"/>
      <c r="G148" s="81"/>
      <c r="H148" s="7">
        <v>1800</v>
      </c>
      <c r="I148" s="7">
        <v>16730</v>
      </c>
      <c r="J148" s="7">
        <v>4990</v>
      </c>
      <c r="K148" s="7">
        <f t="shared" ref="K148:K149" si="26">SUM(H148:J148)</f>
        <v>23520</v>
      </c>
      <c r="L148" s="81"/>
    </row>
    <row r="149" spans="1:12">
      <c r="A149" s="31"/>
      <c r="B149" s="102" t="s">
        <v>19</v>
      </c>
      <c r="C149" s="81"/>
      <c r="D149" s="81"/>
      <c r="E149" s="7">
        <f>E147-E148</f>
        <v>0</v>
      </c>
      <c r="F149" s="81"/>
      <c r="G149" s="81"/>
      <c r="H149" s="7">
        <f>H147-H148</f>
        <v>0</v>
      </c>
      <c r="I149" s="7">
        <f>I147-I148</f>
        <v>0</v>
      </c>
      <c r="J149" s="7">
        <f>J147-J148</f>
        <v>0</v>
      </c>
      <c r="K149" s="7">
        <f t="shared" si="26"/>
        <v>0</v>
      </c>
      <c r="L149" s="81"/>
    </row>
    <row r="150" spans="1:12">
      <c r="A150" s="5">
        <v>2</v>
      </c>
      <c r="B150" s="8" t="s">
        <v>121</v>
      </c>
      <c r="C150" s="81" t="s">
        <v>15</v>
      </c>
      <c r="D150" s="81">
        <v>20</v>
      </c>
      <c r="E150" s="7">
        <v>8000</v>
      </c>
      <c r="F150" s="81"/>
      <c r="G150" s="100" t="s">
        <v>123</v>
      </c>
      <c r="H150" s="7">
        <v>4200</v>
      </c>
      <c r="I150" s="7">
        <v>4400</v>
      </c>
      <c r="J150" s="7">
        <v>0</v>
      </c>
      <c r="K150" s="7">
        <f>SUM(H150:J150)</f>
        <v>8600</v>
      </c>
      <c r="L150" s="81" t="s">
        <v>124</v>
      </c>
    </row>
    <row r="151" spans="1:12">
      <c r="A151" s="32"/>
      <c r="B151" s="102" t="s">
        <v>119</v>
      </c>
      <c r="C151" s="81" t="s">
        <v>15</v>
      </c>
      <c r="D151" s="81">
        <v>20</v>
      </c>
      <c r="E151" s="7">
        <v>8000</v>
      </c>
      <c r="F151" s="81"/>
      <c r="G151" s="81"/>
      <c r="H151" s="7">
        <v>4200</v>
      </c>
      <c r="I151" s="7">
        <v>4400</v>
      </c>
      <c r="J151" s="7">
        <v>0</v>
      </c>
      <c r="K151" s="7">
        <f>SUM(H151:J151)</f>
        <v>8600</v>
      </c>
      <c r="L151" s="81"/>
    </row>
    <row r="152" spans="1:12">
      <c r="A152" s="31"/>
      <c r="B152" s="102" t="s">
        <v>19</v>
      </c>
      <c r="C152" s="81"/>
      <c r="D152" s="81"/>
      <c r="E152" s="7">
        <f>E150-E151</f>
        <v>0</v>
      </c>
      <c r="F152" s="81"/>
      <c r="G152" s="81"/>
      <c r="H152" s="7">
        <f>H150-H151</f>
        <v>0</v>
      </c>
      <c r="I152" s="7">
        <f t="shared" ref="I152:K152" si="27">I150-I151</f>
        <v>0</v>
      </c>
      <c r="J152" s="7">
        <f t="shared" si="27"/>
        <v>0</v>
      </c>
      <c r="K152" s="7">
        <f t="shared" si="27"/>
        <v>0</v>
      </c>
      <c r="L152" s="81"/>
    </row>
    <row r="153" spans="1:12">
      <c r="A153" s="81">
        <v>3</v>
      </c>
      <c r="B153" s="8" t="s">
        <v>125</v>
      </c>
      <c r="C153" s="81" t="s">
        <v>15</v>
      </c>
      <c r="D153" s="81">
        <v>20</v>
      </c>
      <c r="E153" s="7">
        <v>8000</v>
      </c>
      <c r="F153" s="81"/>
      <c r="G153" s="100" t="s">
        <v>126</v>
      </c>
      <c r="H153" s="7">
        <v>3600</v>
      </c>
      <c r="I153" s="7">
        <v>4400</v>
      </c>
      <c r="J153" s="7">
        <v>0</v>
      </c>
      <c r="K153" s="7">
        <f>SUM(H153:J153)</f>
        <v>8000</v>
      </c>
      <c r="L153" s="81" t="s">
        <v>120</v>
      </c>
    </row>
    <row r="154" spans="1:12">
      <c r="A154" s="32"/>
      <c r="B154" s="6" t="s">
        <v>119</v>
      </c>
      <c r="C154" s="81" t="s">
        <v>15</v>
      </c>
      <c r="D154" s="81">
        <v>20</v>
      </c>
      <c r="E154" s="7">
        <v>8000</v>
      </c>
      <c r="F154" s="81"/>
      <c r="G154" s="100"/>
      <c r="H154" s="7">
        <v>3600</v>
      </c>
      <c r="I154" s="7">
        <v>4400</v>
      </c>
      <c r="J154" s="7">
        <v>0</v>
      </c>
      <c r="K154" s="7">
        <f>SUM(H154:J154)</f>
        <v>8000</v>
      </c>
      <c r="L154" s="81"/>
    </row>
    <row r="155" spans="1:12">
      <c r="A155" s="31"/>
      <c r="B155" s="6" t="s">
        <v>19</v>
      </c>
      <c r="C155" s="81"/>
      <c r="D155" s="81"/>
      <c r="E155" s="7"/>
      <c r="F155" s="81"/>
      <c r="G155" s="100"/>
      <c r="H155" s="7">
        <f>H153-H154</f>
        <v>0</v>
      </c>
      <c r="I155" s="7">
        <f t="shared" ref="I155:K155" si="28">I153-I154</f>
        <v>0</v>
      </c>
      <c r="J155" s="7">
        <f t="shared" si="28"/>
        <v>0</v>
      </c>
      <c r="K155" s="7">
        <f t="shared" si="28"/>
        <v>0</v>
      </c>
      <c r="L155" s="81"/>
    </row>
    <row r="156" spans="1:12">
      <c r="A156" s="81">
        <v>4</v>
      </c>
      <c r="B156" s="8" t="s">
        <v>127</v>
      </c>
      <c r="C156" s="81" t="s">
        <v>15</v>
      </c>
      <c r="D156" s="81">
        <v>30</v>
      </c>
      <c r="E156" s="7">
        <v>17400</v>
      </c>
      <c r="F156" s="81"/>
      <c r="G156" s="100" t="s">
        <v>128</v>
      </c>
      <c r="H156" s="7">
        <v>7200</v>
      </c>
      <c r="I156" s="7">
        <v>10200</v>
      </c>
      <c r="J156" s="7">
        <v>0</v>
      </c>
      <c r="K156" s="7">
        <f>SUM(H156:J156)</f>
        <v>17400</v>
      </c>
      <c r="L156" s="81" t="s">
        <v>129</v>
      </c>
    </row>
    <row r="157" spans="1:12">
      <c r="A157" s="32"/>
      <c r="B157" s="6" t="s">
        <v>119</v>
      </c>
      <c r="C157" s="81" t="s">
        <v>15</v>
      </c>
      <c r="D157" s="81">
        <v>30</v>
      </c>
      <c r="E157" s="7">
        <v>17400</v>
      </c>
      <c r="F157" s="81"/>
      <c r="G157" s="100"/>
      <c r="H157" s="7">
        <v>7200</v>
      </c>
      <c r="I157" s="7">
        <v>10200</v>
      </c>
      <c r="J157" s="7">
        <v>0</v>
      </c>
      <c r="K157" s="7">
        <f t="shared" ref="K157" si="29">SUM(H157:J157)</f>
        <v>17400</v>
      </c>
      <c r="L157" s="81"/>
    </row>
    <row r="158" spans="1:12">
      <c r="A158" s="31"/>
      <c r="B158" s="6" t="s">
        <v>19</v>
      </c>
      <c r="C158" s="8"/>
      <c r="D158" s="8"/>
      <c r="E158" s="7">
        <f>E156-E157</f>
        <v>0</v>
      </c>
      <c r="F158" s="8"/>
      <c r="G158" s="104"/>
      <c r="H158" s="82">
        <f>H156-H157</f>
        <v>0</v>
      </c>
      <c r="I158" s="82">
        <f t="shared" ref="I158:K158" si="30">I156-I157</f>
        <v>0</v>
      </c>
      <c r="J158" s="82">
        <f t="shared" si="30"/>
        <v>0</v>
      </c>
      <c r="K158" s="82">
        <f t="shared" si="30"/>
        <v>0</v>
      </c>
      <c r="L158" s="8"/>
    </row>
    <row r="159" spans="1:12">
      <c r="A159" s="81">
        <v>5</v>
      </c>
      <c r="B159" s="8" t="s">
        <v>130</v>
      </c>
      <c r="C159" s="6" t="s">
        <v>15</v>
      </c>
      <c r="D159" s="6">
        <v>70</v>
      </c>
      <c r="E159" s="7">
        <v>1800</v>
      </c>
      <c r="F159" s="6"/>
      <c r="G159" s="105" t="s">
        <v>131</v>
      </c>
      <c r="H159" s="82">
        <v>1800</v>
      </c>
      <c r="I159" s="82">
        <v>0</v>
      </c>
      <c r="J159" s="82">
        <v>0</v>
      </c>
      <c r="K159" s="82">
        <f>SUM(H159:J159)</f>
        <v>1800</v>
      </c>
      <c r="L159" s="6" t="s">
        <v>120</v>
      </c>
    </row>
    <row r="160" spans="1:12">
      <c r="A160" s="32"/>
      <c r="B160" s="6" t="s">
        <v>119</v>
      </c>
      <c r="C160" s="6" t="s">
        <v>15</v>
      </c>
      <c r="D160" s="6">
        <v>70</v>
      </c>
      <c r="E160" s="7">
        <v>1800</v>
      </c>
      <c r="F160" s="6"/>
      <c r="G160" s="105"/>
      <c r="H160" s="82">
        <v>1800</v>
      </c>
      <c r="I160" s="82">
        <v>0</v>
      </c>
      <c r="J160" s="82">
        <v>0</v>
      </c>
      <c r="K160" s="82">
        <f t="shared" ref="K160:K161" si="31">SUM(H160:J160)</f>
        <v>1800</v>
      </c>
      <c r="L160" s="6"/>
    </row>
    <row r="161" spans="1:12">
      <c r="A161" s="31"/>
      <c r="B161" s="6" t="s">
        <v>19</v>
      </c>
      <c r="C161" s="6"/>
      <c r="D161" s="6"/>
      <c r="E161" s="7">
        <f>E159-E160</f>
        <v>0</v>
      </c>
      <c r="F161" s="6"/>
      <c r="G161" s="105"/>
      <c r="H161" s="82">
        <f>H159-H160</f>
        <v>0</v>
      </c>
      <c r="I161" s="82">
        <v>0</v>
      </c>
      <c r="J161" s="82">
        <v>0</v>
      </c>
      <c r="K161" s="82">
        <f t="shared" si="31"/>
        <v>0</v>
      </c>
      <c r="L161" s="6"/>
    </row>
    <row r="162" spans="1:12">
      <c r="G162" s="103"/>
    </row>
    <row r="163" spans="1:12">
      <c r="G163" s="103"/>
    </row>
    <row r="164" spans="1:12">
      <c r="G164" s="103"/>
    </row>
    <row r="165" spans="1:12">
      <c r="G165" s="103"/>
    </row>
    <row r="166" spans="1:12">
      <c r="G166" s="103"/>
    </row>
    <row r="167" spans="1:12">
      <c r="G167" s="103"/>
    </row>
    <row r="168" spans="1:12">
      <c r="G168" s="103"/>
    </row>
    <row r="169" spans="1:12">
      <c r="G169" s="103"/>
    </row>
    <row r="170" spans="1:12" ht="24" customHeight="1">
      <c r="A170" s="152" t="s">
        <v>134</v>
      </c>
      <c r="B170" s="153"/>
      <c r="C170" s="150" t="s">
        <v>15</v>
      </c>
      <c r="D170" s="150">
        <f>D173+D176+D179+D182+D185</f>
        <v>405</v>
      </c>
      <c r="E170" s="151">
        <f>E173+E176+E179+E182+E185</f>
        <v>158200</v>
      </c>
      <c r="F170" s="150"/>
      <c r="G170" s="150"/>
      <c r="H170" s="151">
        <f>H173+H176+H179+H182+H185</f>
        <v>28200</v>
      </c>
      <c r="I170" s="151">
        <f t="shared" ref="I170:J170" si="32">I173+I176+I179+I182+I185</f>
        <v>124400</v>
      </c>
      <c r="J170" s="151">
        <f t="shared" si="32"/>
        <v>5600</v>
      </c>
      <c r="K170" s="151">
        <f>SUM(H170:J170)</f>
        <v>158200</v>
      </c>
      <c r="L170" s="150"/>
    </row>
    <row r="171" spans="1:12">
      <c r="A171" s="150"/>
      <c r="B171" s="154" t="s">
        <v>18</v>
      </c>
      <c r="C171" s="150" t="s">
        <v>15</v>
      </c>
      <c r="D171" s="150">
        <f>D174+D177+D180+D183+D186</f>
        <v>405</v>
      </c>
      <c r="E171" s="151">
        <f>E174+E177+E180+E183+E186</f>
        <v>8400</v>
      </c>
      <c r="F171" s="150"/>
      <c r="G171" s="150"/>
      <c r="H171" s="151">
        <f>H174+H177+H180+H183+H186</f>
        <v>5400</v>
      </c>
      <c r="I171" s="151">
        <f t="shared" ref="I171:J171" si="33">I174+I177+I180+I183+I186</f>
        <v>0</v>
      </c>
      <c r="J171" s="151">
        <f t="shared" si="33"/>
        <v>3000</v>
      </c>
      <c r="K171" s="151">
        <f>SUM(H171:J171)</f>
        <v>8400</v>
      </c>
      <c r="L171" s="150"/>
    </row>
    <row r="172" spans="1:12">
      <c r="A172" s="150"/>
      <c r="B172" s="154" t="s">
        <v>19</v>
      </c>
      <c r="C172" s="150"/>
      <c r="D172" s="150"/>
      <c r="E172" s="151">
        <f>E170-E171</f>
        <v>149800</v>
      </c>
      <c r="F172" s="150"/>
      <c r="G172" s="150"/>
      <c r="H172" s="151">
        <f>H170-H171</f>
        <v>22800</v>
      </c>
      <c r="I172" s="151">
        <f>I170-I171</f>
        <v>124400</v>
      </c>
      <c r="J172" s="151">
        <f>J170-J171</f>
        <v>2600</v>
      </c>
      <c r="K172" s="151">
        <f>SUM(H172:J172)</f>
        <v>149800</v>
      </c>
      <c r="L172" s="150"/>
    </row>
    <row r="173" spans="1:12">
      <c r="A173" s="81">
        <v>1</v>
      </c>
      <c r="B173" s="155" t="s">
        <v>135</v>
      </c>
      <c r="C173" s="81" t="s">
        <v>15</v>
      </c>
      <c r="D173" s="81">
        <v>110</v>
      </c>
      <c r="E173" s="7">
        <v>1500</v>
      </c>
      <c r="F173" s="81" t="s">
        <v>17</v>
      </c>
      <c r="G173" s="100" t="s">
        <v>137</v>
      </c>
      <c r="H173" s="7">
        <v>0</v>
      </c>
      <c r="I173" s="7">
        <v>0</v>
      </c>
      <c r="J173" s="7">
        <v>1500</v>
      </c>
      <c r="K173" s="7">
        <v>1500</v>
      </c>
      <c r="L173" s="81" t="s">
        <v>136</v>
      </c>
    </row>
    <row r="174" spans="1:12">
      <c r="A174" s="81"/>
      <c r="B174" s="81" t="s">
        <v>119</v>
      </c>
      <c r="C174" s="81" t="s">
        <v>15</v>
      </c>
      <c r="D174" s="81">
        <v>110</v>
      </c>
      <c r="E174" s="7">
        <v>1500</v>
      </c>
      <c r="F174" s="81"/>
      <c r="G174" s="100" t="s">
        <v>137</v>
      </c>
      <c r="H174" s="7">
        <v>0</v>
      </c>
      <c r="I174" s="7">
        <v>0</v>
      </c>
      <c r="J174" s="7">
        <v>1500</v>
      </c>
      <c r="K174" s="7">
        <v>1500</v>
      </c>
      <c r="L174" s="81"/>
    </row>
    <row r="175" spans="1:12">
      <c r="A175" s="81"/>
      <c r="B175" s="81" t="s">
        <v>19</v>
      </c>
      <c r="C175" s="81"/>
      <c r="D175" s="81"/>
      <c r="E175" s="7">
        <v>0</v>
      </c>
      <c r="F175" s="81"/>
      <c r="G175" s="100"/>
      <c r="H175" s="7">
        <v>0</v>
      </c>
      <c r="I175" s="7">
        <v>0</v>
      </c>
      <c r="J175" s="7">
        <v>0</v>
      </c>
      <c r="K175" s="7">
        <v>0</v>
      </c>
      <c r="L175" s="81"/>
    </row>
    <row r="176" spans="1:12">
      <c r="A176" s="81">
        <v>2</v>
      </c>
      <c r="B176" s="155" t="s">
        <v>138</v>
      </c>
      <c r="C176" s="81" t="s">
        <v>15</v>
      </c>
      <c r="D176" s="81">
        <v>70</v>
      </c>
      <c r="E176" s="7">
        <v>1500</v>
      </c>
      <c r="F176" s="81" t="s">
        <v>17</v>
      </c>
      <c r="G176" s="100" t="s">
        <v>139</v>
      </c>
      <c r="H176" s="7">
        <v>0</v>
      </c>
      <c r="I176" s="7">
        <v>0</v>
      </c>
      <c r="J176" s="7">
        <v>1500</v>
      </c>
      <c r="K176" s="7">
        <v>1500</v>
      </c>
      <c r="L176" s="81" t="s">
        <v>136</v>
      </c>
    </row>
    <row r="177" spans="1:12">
      <c r="A177" s="81"/>
      <c r="B177" s="81" t="s">
        <v>119</v>
      </c>
      <c r="C177" s="81" t="s">
        <v>15</v>
      </c>
      <c r="D177" s="81">
        <v>70</v>
      </c>
      <c r="E177" s="7">
        <v>1500</v>
      </c>
      <c r="F177" s="81"/>
      <c r="G177" s="100" t="s">
        <v>139</v>
      </c>
      <c r="H177" s="7">
        <v>0</v>
      </c>
      <c r="I177" s="7">
        <v>0</v>
      </c>
      <c r="J177" s="7">
        <v>1500</v>
      </c>
      <c r="K177" s="7">
        <v>1500</v>
      </c>
      <c r="L177" s="81"/>
    </row>
    <row r="178" spans="1:12">
      <c r="A178" s="81"/>
      <c r="B178" s="81" t="s">
        <v>19</v>
      </c>
      <c r="C178" s="81"/>
      <c r="D178" s="81"/>
      <c r="E178" s="7">
        <v>0</v>
      </c>
      <c r="F178" s="81"/>
      <c r="G178" s="81"/>
      <c r="H178" s="7">
        <v>0</v>
      </c>
      <c r="I178" s="7">
        <v>0</v>
      </c>
      <c r="J178" s="7">
        <v>0</v>
      </c>
      <c r="K178" s="7">
        <v>0</v>
      </c>
      <c r="L178" s="81"/>
    </row>
    <row r="179" spans="1:12">
      <c r="A179" s="81">
        <v>3</v>
      </c>
      <c r="B179" s="155" t="s">
        <v>140</v>
      </c>
      <c r="C179" s="81" t="s">
        <v>15</v>
      </c>
      <c r="D179" s="81">
        <v>100</v>
      </c>
      <c r="E179" s="7">
        <v>90200</v>
      </c>
      <c r="F179" s="81" t="s">
        <v>17</v>
      </c>
      <c r="G179" s="81" t="s">
        <v>141</v>
      </c>
      <c r="H179" s="7">
        <v>19200</v>
      </c>
      <c r="I179" s="7">
        <v>71000</v>
      </c>
      <c r="J179" s="7">
        <v>0</v>
      </c>
      <c r="K179" s="7">
        <f>SUM(H179:J179)</f>
        <v>90200</v>
      </c>
      <c r="L179" s="81" t="s">
        <v>136</v>
      </c>
    </row>
    <row r="180" spans="1:12">
      <c r="A180" s="81"/>
      <c r="B180" s="81" t="s">
        <v>119</v>
      </c>
      <c r="C180" s="81" t="s">
        <v>15</v>
      </c>
      <c r="D180" s="81">
        <v>100</v>
      </c>
      <c r="E180" s="7">
        <v>0</v>
      </c>
      <c r="F180" s="81"/>
      <c r="G180" s="81" t="s">
        <v>141</v>
      </c>
      <c r="H180" s="7">
        <v>0</v>
      </c>
      <c r="I180" s="7">
        <v>0</v>
      </c>
      <c r="J180" s="7">
        <v>0</v>
      </c>
      <c r="K180" s="7">
        <v>0</v>
      </c>
      <c r="L180" s="81"/>
    </row>
    <row r="181" spans="1:12">
      <c r="A181" s="81"/>
      <c r="B181" s="81" t="s">
        <v>19</v>
      </c>
      <c r="C181" s="81"/>
      <c r="D181" s="81"/>
      <c r="E181" s="7">
        <v>90200</v>
      </c>
      <c r="F181" s="81"/>
      <c r="G181" s="81"/>
      <c r="H181" s="7">
        <v>19200</v>
      </c>
      <c r="I181" s="7">
        <v>71000</v>
      </c>
      <c r="J181" s="7">
        <v>0</v>
      </c>
      <c r="K181" s="7">
        <v>900200</v>
      </c>
      <c r="L181" s="81"/>
    </row>
    <row r="182" spans="1:12">
      <c r="A182" s="81">
        <v>4</v>
      </c>
      <c r="B182" s="155" t="s">
        <v>142</v>
      </c>
      <c r="C182" s="81" t="s">
        <v>15</v>
      </c>
      <c r="D182" s="81">
        <v>70</v>
      </c>
      <c r="E182" s="7">
        <v>17200</v>
      </c>
      <c r="F182" s="81" t="s">
        <v>17</v>
      </c>
      <c r="G182" s="100" t="s">
        <v>145</v>
      </c>
      <c r="H182" s="7">
        <v>3600</v>
      </c>
      <c r="I182" s="7">
        <v>13600</v>
      </c>
      <c r="J182" s="7">
        <v>0</v>
      </c>
      <c r="K182" s="7">
        <f>SUM(H182:J182)</f>
        <v>17200</v>
      </c>
      <c r="L182" s="81" t="s">
        <v>144</v>
      </c>
    </row>
    <row r="183" spans="1:12">
      <c r="A183" s="81"/>
      <c r="B183" s="81" t="s">
        <v>119</v>
      </c>
      <c r="C183" s="81" t="s">
        <v>15</v>
      </c>
      <c r="D183" s="81">
        <v>70</v>
      </c>
      <c r="E183" s="7">
        <v>3600</v>
      </c>
      <c r="F183" s="81"/>
      <c r="G183" s="100" t="s">
        <v>146</v>
      </c>
      <c r="H183" s="7">
        <v>3600</v>
      </c>
      <c r="I183" s="7">
        <v>0</v>
      </c>
      <c r="J183" s="7">
        <v>0</v>
      </c>
      <c r="K183" s="7">
        <v>3600</v>
      </c>
      <c r="L183" s="81"/>
    </row>
    <row r="184" spans="1:12">
      <c r="A184" s="81"/>
      <c r="B184" s="81" t="s">
        <v>143</v>
      </c>
      <c r="C184" s="81"/>
      <c r="D184" s="81"/>
      <c r="E184" s="7">
        <v>13600</v>
      </c>
      <c r="F184" s="81"/>
      <c r="G184" s="81"/>
      <c r="H184" s="7">
        <v>0</v>
      </c>
      <c r="I184" s="7">
        <v>13600</v>
      </c>
      <c r="J184" s="7">
        <v>0</v>
      </c>
      <c r="K184" s="7">
        <v>13600</v>
      </c>
      <c r="L184" s="81"/>
    </row>
    <row r="185" spans="1:12" ht="48">
      <c r="A185" s="81">
        <v>5</v>
      </c>
      <c r="B185" s="156" t="s">
        <v>147</v>
      </c>
      <c r="C185" s="81" t="s">
        <v>15</v>
      </c>
      <c r="D185" s="81">
        <v>55</v>
      </c>
      <c r="E185" s="7">
        <v>47800</v>
      </c>
      <c r="F185" s="81" t="s">
        <v>148</v>
      </c>
      <c r="G185" s="100" t="s">
        <v>36</v>
      </c>
      <c r="H185" s="7">
        <v>5400</v>
      </c>
      <c r="I185" s="7">
        <v>39800</v>
      </c>
      <c r="J185" s="7">
        <v>2600</v>
      </c>
      <c r="K185" s="7">
        <f>SUM(H185:J185)</f>
        <v>47800</v>
      </c>
      <c r="L185" s="81" t="s">
        <v>136</v>
      </c>
    </row>
    <row r="186" spans="1:12">
      <c r="A186" s="81"/>
      <c r="B186" s="81" t="s">
        <v>119</v>
      </c>
      <c r="C186" s="81" t="s">
        <v>15</v>
      </c>
      <c r="D186" s="81">
        <v>55</v>
      </c>
      <c r="E186" s="7">
        <v>1800</v>
      </c>
      <c r="F186" s="81"/>
      <c r="G186" s="100" t="s">
        <v>149</v>
      </c>
      <c r="H186" s="7">
        <v>1800</v>
      </c>
      <c r="I186" s="7">
        <v>0</v>
      </c>
      <c r="J186" s="7">
        <v>0</v>
      </c>
      <c r="K186" s="7">
        <v>1800</v>
      </c>
      <c r="L186" s="81"/>
    </row>
    <row r="187" spans="1:12">
      <c r="A187" s="81"/>
      <c r="B187" s="81" t="s">
        <v>19</v>
      </c>
      <c r="C187" s="81"/>
      <c r="D187" s="81"/>
      <c r="E187" s="7">
        <v>46000</v>
      </c>
      <c r="F187" s="81"/>
      <c r="G187" s="81"/>
      <c r="H187" s="7">
        <v>3600</v>
      </c>
      <c r="I187" s="7">
        <v>39800</v>
      </c>
      <c r="J187" s="7">
        <v>2600</v>
      </c>
      <c r="K187" s="7">
        <f>SUM(H187:J187)</f>
        <v>46000</v>
      </c>
      <c r="L187" s="81"/>
    </row>
    <row r="188" spans="1:12">
      <c r="A188" s="157">
        <v>6</v>
      </c>
      <c r="B188" s="158" t="s">
        <v>150</v>
      </c>
      <c r="C188" s="157"/>
      <c r="D188" s="157"/>
      <c r="E188" s="159"/>
      <c r="F188" s="157"/>
      <c r="G188" s="157"/>
      <c r="H188" s="159"/>
      <c r="I188" s="159"/>
      <c r="J188" s="159"/>
      <c r="K188" s="159"/>
      <c r="L188" s="160" t="s">
        <v>152</v>
      </c>
    </row>
    <row r="189" spans="1:12">
      <c r="A189" s="157"/>
      <c r="B189" s="157" t="s">
        <v>119</v>
      </c>
      <c r="C189" s="157"/>
      <c r="D189" s="157"/>
      <c r="E189" s="159"/>
      <c r="F189" s="157"/>
      <c r="G189" s="157"/>
      <c r="H189" s="159"/>
      <c r="I189" s="159"/>
      <c r="J189" s="159"/>
      <c r="K189" s="159"/>
      <c r="L189" s="157"/>
    </row>
    <row r="190" spans="1:12">
      <c r="A190" s="157"/>
      <c r="B190" s="157" t="s">
        <v>19</v>
      </c>
      <c r="C190" s="157"/>
      <c r="D190" s="157"/>
      <c r="E190" s="159"/>
      <c r="F190" s="157"/>
      <c r="G190" s="157"/>
      <c r="H190" s="159"/>
      <c r="I190" s="159"/>
      <c r="J190" s="159"/>
      <c r="K190" s="159"/>
      <c r="L190" s="157"/>
    </row>
    <row r="191" spans="1:12">
      <c r="A191" s="157">
        <v>7</v>
      </c>
      <c r="B191" s="158" t="s">
        <v>151</v>
      </c>
      <c r="C191" s="157"/>
      <c r="D191" s="157"/>
      <c r="E191" s="159"/>
      <c r="F191" s="157"/>
      <c r="G191" s="157"/>
      <c r="H191" s="159"/>
      <c r="I191" s="159"/>
      <c r="J191" s="159"/>
      <c r="K191" s="159"/>
      <c r="L191" s="160" t="s">
        <v>152</v>
      </c>
    </row>
    <row r="192" spans="1:12">
      <c r="A192" s="157"/>
      <c r="B192" s="157" t="s">
        <v>119</v>
      </c>
      <c r="C192" s="157"/>
      <c r="D192" s="157"/>
      <c r="E192" s="159"/>
      <c r="F192" s="157"/>
      <c r="G192" s="157"/>
      <c r="H192" s="159"/>
      <c r="I192" s="159"/>
      <c r="J192" s="159"/>
      <c r="K192" s="159"/>
      <c r="L192" s="157"/>
    </row>
    <row r="193" spans="1:12">
      <c r="A193" s="157"/>
      <c r="B193" s="157" t="s">
        <v>19</v>
      </c>
      <c r="C193" s="157"/>
      <c r="D193" s="157"/>
      <c r="E193" s="159"/>
      <c r="F193" s="157"/>
      <c r="G193" s="157"/>
      <c r="H193" s="159"/>
      <c r="I193" s="159"/>
      <c r="J193" s="159"/>
      <c r="K193" s="159"/>
      <c r="L193" s="157"/>
    </row>
  </sheetData>
  <mergeCells count="32">
    <mergeCell ref="A170:B170"/>
    <mergeCell ref="A6:B6"/>
    <mergeCell ref="A1:L1"/>
    <mergeCell ref="A2:L2"/>
    <mergeCell ref="A3:L3"/>
    <mergeCell ref="A4:A5"/>
    <mergeCell ref="B4:B5"/>
    <mergeCell ref="C4:D4"/>
    <mergeCell ref="E4:F4"/>
    <mergeCell ref="G4:G5"/>
    <mergeCell ref="H4:J4"/>
    <mergeCell ref="K4:K5"/>
    <mergeCell ref="L4:L5"/>
    <mergeCell ref="K142:K143"/>
    <mergeCell ref="L142:L143"/>
    <mergeCell ref="A144:B144"/>
    <mergeCell ref="A9:B9"/>
    <mergeCell ref="A142:A143"/>
    <mergeCell ref="B142:B143"/>
    <mergeCell ref="C142:D142"/>
    <mergeCell ref="E142:F142"/>
    <mergeCell ref="C131:G131"/>
    <mergeCell ref="C132:G132"/>
    <mergeCell ref="A27:B27"/>
    <mergeCell ref="A45:B45"/>
    <mergeCell ref="A87:B87"/>
    <mergeCell ref="A108:B108"/>
    <mergeCell ref="A131:B131"/>
    <mergeCell ref="A146:B146"/>
    <mergeCell ref="A145:B145"/>
    <mergeCell ref="G142:G143"/>
    <mergeCell ref="H142:J142"/>
  </mergeCells>
  <pageMargins left="0.70866141732283472" right="0.31496062992125984" top="0.35433070866141736" bottom="0.19685039370078741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รายงานผลการดำเนินโครงการปี 2564</vt:lpstr>
      <vt:lpstr>'รายงานผลการดำเนินโครงการปี 2564'!Print_Titles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2022-01-25T07:05:28Z</cp:lastPrinted>
  <dcterms:created xsi:type="dcterms:W3CDTF">2019-09-17T04:02:27Z</dcterms:created>
  <dcterms:modified xsi:type="dcterms:W3CDTF">2022-01-25T07:05:32Z</dcterms:modified>
</cp:coreProperties>
</file>